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Приложение 1" sheetId="2" r:id="rId1"/>
  </sheets>
  <definedNames>
    <definedName name="_xlnm.Print_Titles" localSheetId="0">'Приложение 1'!$6:$8</definedName>
  </definedNames>
  <calcPr calcId="152511"/>
</workbook>
</file>

<file path=xl/calcChain.xml><?xml version="1.0" encoding="utf-8"?>
<calcChain xmlns="http://schemas.openxmlformats.org/spreadsheetml/2006/main">
  <c r="L108" i="2" l="1"/>
  <c r="E95" i="2" l="1"/>
  <c r="L72" i="2" l="1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21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9" i="2"/>
  <c r="L110" i="2"/>
  <c r="L111" i="2"/>
  <c r="L112" i="2"/>
  <c r="L113" i="2"/>
  <c r="L114" i="2"/>
  <c r="L66" i="2" l="1"/>
  <c r="L67" i="2"/>
  <c r="L70" i="2"/>
  <c r="L71" i="2"/>
  <c r="L65" i="2"/>
  <c r="L69" i="2"/>
  <c r="L68" i="2"/>
  <c r="L30" i="2"/>
  <c r="L58" i="2" l="1"/>
  <c r="L57" i="2"/>
  <c r="L56" i="2"/>
  <c r="L55" i="2"/>
  <c r="L54" i="2"/>
  <c r="L53" i="2"/>
  <c r="L42" i="2" l="1"/>
  <c r="L44" i="2"/>
  <c r="L46" i="2"/>
  <c r="L48" i="2"/>
  <c r="L50" i="2"/>
  <c r="L40" i="2"/>
  <c r="L43" i="2"/>
  <c r="L45" i="2"/>
  <c r="L47" i="2"/>
  <c r="L49" i="2"/>
  <c r="L51" i="2"/>
  <c r="L41" i="2"/>
  <c r="L52" i="2" l="1"/>
  <c r="E151" i="2" l="1"/>
  <c r="L95" i="2"/>
  <c r="L151" i="2" l="1"/>
  <c r="L18" i="2" l="1"/>
  <c r="L34" i="2" l="1"/>
  <c r="L9" i="2"/>
  <c r="L29" i="2"/>
  <c r="L28" i="2"/>
  <c r="L33" i="2"/>
  <c r="L17" i="2"/>
  <c r="L26" i="2"/>
  <c r="L36" i="2"/>
  <c r="L27" i="2"/>
  <c r="L37" i="2"/>
  <c r="L11" i="2"/>
  <c r="L32" i="2"/>
  <c r="L31" i="2"/>
  <c r="L13" i="2"/>
  <c r="L16" i="2"/>
  <c r="L22" i="2"/>
  <c r="L25" i="2"/>
  <c r="L15" i="2"/>
  <c r="L21" i="2"/>
  <c r="L20" i="2"/>
  <c r="L19" i="2"/>
  <c r="L10" i="2"/>
  <c r="L14" i="2"/>
  <c r="L38" i="2"/>
  <c r="L23" i="2"/>
  <c r="L24" i="2"/>
  <c r="L12" i="2"/>
  <c r="L35" i="2" l="1"/>
  <c r="E39" i="2" l="1"/>
  <c r="L39" i="2" l="1"/>
</calcChain>
</file>

<file path=xl/sharedStrings.xml><?xml version="1.0" encoding="utf-8"?>
<sst xmlns="http://schemas.openxmlformats.org/spreadsheetml/2006/main" count="221" uniqueCount="81">
  <si>
    <t>год</t>
  </si>
  <si>
    <t xml:space="preserve">Реализация основных общеобразовательных программ начального общего образования, Адаптированная образовательная программа начального общего образования, дети-инвалиды, очная </t>
  </si>
  <si>
    <t xml:space="preserve">Реализация основных общеобразовательных программ начального общего образования, дети-инвалиды, очная </t>
  </si>
  <si>
    <t xml:space="preserve">Реализация основных общеобразовательных программ основного общего образования, адаптированная образовательная программа, дети-инвалиды, очная </t>
  </si>
  <si>
    <t xml:space="preserve">Реализация основных общеобразовательных программ основного общего образования, дети-инвалиды, очная </t>
  </si>
  <si>
    <t xml:space="preserve">Реализация основных общеобразовательных программ основного общего образования, образовательная программа, обеспечивающая углубленное изучение отдельных учебных предметов, предметных областей (профильное обучение), дети-инвалиды, очная </t>
  </si>
  <si>
    <t xml:space="preserve">Реализация основных общеобразовательных программ среднего общего образования, дети-инвалиды, очная </t>
  </si>
  <si>
    <t>Реализация основных общеобразовательных программ среднего общего образования, образовательная программа, обеспечивающая углубленное изучение отдельных учебных предметов, предметных областей (профильное обучение), дети-инвалиды, очная</t>
  </si>
  <si>
    <t>Организация отдыха детей и молодежи</t>
  </si>
  <si>
    <t>Реализация дополнительных профессиональных программ повышения квалификации</t>
  </si>
  <si>
    <t>Информационно-технологическое обеспечение образовательной деятельности</t>
  </si>
  <si>
    <t>Оценка качества образования</t>
  </si>
  <si>
    <t>Методическое обеспечение образовательной деятельности</t>
  </si>
  <si>
    <t xml:space="preserve"> Приложение № 1
к Приказу от___________  №   _____
</t>
  </si>
  <si>
    <t xml:space="preserve">на </t>
  </si>
  <si>
    <t>Наименование 
муниципальной услуги*</t>
  </si>
  <si>
    <t>Базовый норматив затрат,
 непосредственно связанных с оказанием муниципальной услуги, руб.</t>
  </si>
  <si>
    <t>Базовый норматив затрат на общехозяйственные нужды, 
руб.</t>
  </si>
  <si>
    <t>Базовый норматив
 затрат на оказание услуги, руб.</t>
  </si>
  <si>
    <t>Террито-риальный
корректи-рующий коэффи-циент</t>
  </si>
  <si>
    <t>Отраслевой коррек-тирующий коэффи-циент</t>
  </si>
  <si>
    <t>ОТ1</t>
  </si>
  <si>
    <t>МЗ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</si>
  <si>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</si>
  <si>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</si>
  <si>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</si>
  <si>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</si>
  <si>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</si>
  <si>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</si>
  <si>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</si>
  <si>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</si>
  <si>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12=2+3+4+
5+6+7+8+9-10+11</t>
  </si>
  <si>
    <t xml:space="preserve">Реализация основных общеобразовательных программ начального общего образования, Адаптированная образовательная программа начального общего образования, обучающиеся с ограниченными возможностями здоровья (ОВЗ), очная </t>
  </si>
  <si>
    <t xml:space="preserve">Реализация основных общеобразовательных программ начального общего образования, очная </t>
  </si>
  <si>
    <t xml:space="preserve">Реализация основных общеобразовательных программ начального общего образования, образовательная программа, обеспечивающая углубленное изучение отдельных учебных предметов, предметных областей (профильное обучение), очная </t>
  </si>
  <si>
    <t xml:space="preserve">Реализация основных общеобразовательных программ основного общего образования, адаптированная образовательная программа, обучающиеся с ограниченными возможностями здоровья (ОВЗ), очная </t>
  </si>
  <si>
    <t xml:space="preserve">Реализация основных общеобразовательных программ основного общего образования, очная </t>
  </si>
  <si>
    <t xml:space="preserve">Реализация основных общеобразовательных программ основного общего образования, образовательная программа, обеспечивающая углубленное изучение отдельных учебных предметов, предметных областей (профильное обучение), очная </t>
  </si>
  <si>
    <t xml:space="preserve">Реализация основных общеобразовательных программ среднего общего образования, очная </t>
  </si>
  <si>
    <t>Реализация основных общеобразовательных программ среднего общего образования, очно-заочная</t>
  </si>
  <si>
    <t>Реализация основных общеобразовательных программ среднего общего образования, образовательная программа, обеспечивающая углубленное изучение отдельных учебных предметов, предметных областей (профильное обучение),  очная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</si>
  <si>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</si>
  <si>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Коррекционно-развивающая, компенсирующая и логопедическая помощь обучающимся</t>
  </si>
  <si>
    <t>ОТ1 - затраты на оплату труда, в том числе начисления на выплаты по оплате труда работников,
           непосредственно связаных с оказанием муниципальной услуги;</t>
  </si>
  <si>
    <t>МЗ - затраты на приобретение материальных запасов и на приобретение движимого имущества (основных средств и нематериальных активов), не отнесенного к особо ценному движимому имуществу и используемого в процессе оказания государственной услуги, с учетом срока его полезного использования, а также затраты на аренду указанного имущества;</t>
  </si>
  <si>
    <t>ИНЗ - иные затраты, непосредственно связанные с оказанием муниципальной услуги;</t>
  </si>
  <si>
    <t>КУ - затраты на коммунальные услуги;</t>
  </si>
  <si>
    <t>СНИ - затраты на содержание объектов недвижимого имущества, а также затраты на аренду указанного имущества;</t>
  </si>
  <si>
    <t>СОЦДИ - затраты на содержание объектов особо ценного движимого имущества, а также затраты на аренду указанного имущества;</t>
  </si>
  <si>
    <t>УС - затраты на приобретение услуг связи;</t>
  </si>
  <si>
    <t>ТУ - затраты на приобретение транспортных услуг;</t>
  </si>
  <si>
    <t>ОТ2 - затраты на оплату труда с начислениями на выплаты по оплате труда работников, которые не принимают 
           непосредственного участия в оказании муниципальной услуги;</t>
  </si>
  <si>
    <t>ПНЗ - затраты на прочие общехозяйственные нужды.</t>
  </si>
  <si>
    <t>*по реестровой записи ведомственного перечня</t>
  </si>
  <si>
    <t>муниципальных услуг (выполнение работ)</t>
  </si>
  <si>
    <t xml:space="preserve">Присмотр и уход, дети - инвалиды, от 1 года до 3 лет, группа полного дня </t>
  </si>
  <si>
    <t xml:space="preserve">Присмотр и уход, дети - инвалиды, от 3 лет до 8 лет, группа полного дня </t>
  </si>
  <si>
    <t xml:space="preserve">Присмотр и уход,  физические лица за исключением льготных категорий от 1 года до 3 лет, группа полного дня </t>
  </si>
  <si>
    <t xml:space="preserve">Присмотр и уход,  физические лица за исключением льготных категорий от 3 лет до 8 лет, группа полного дня </t>
  </si>
  <si>
    <t>Присмотр и уход,  физические лица за исключением льготных категорий от1 года до 3 лет, группа продленого дня</t>
  </si>
  <si>
    <t xml:space="preserve">Присмотр и уход,  физические лица за исключением льготных категорий от 3 лет до 8 лет, группа продленого дня </t>
  </si>
  <si>
    <t xml:space="preserve">Присмотр и уход,  дети-сироты и дети оставшиеся без попечения родителей, от1 года до 3 лет, группа полного дня </t>
  </si>
  <si>
    <t xml:space="preserve">Присмотр и уход,  дети-сироты и дети оставшиеся без попечения родителей, от 3 лет до 8 лет, группа полного дня </t>
  </si>
  <si>
    <t xml:space="preserve">Присмотр и уход,  дети-сироты и дети оставшиеся без попечения родителей, от 3 лет до 8 лет, группа продленного дня </t>
  </si>
  <si>
    <t xml:space="preserve">Присмотр и уход,  дети с туберкулезной интоксикацией, от 1 года до 3 лет, группа продленного дня </t>
  </si>
  <si>
    <t xml:space="preserve">Присмотр и уход,  дети с туберкулезной интоксикацией, от 3 лет до 8 лет, группа продленного дня </t>
  </si>
  <si>
    <t>Присмотр и уход,  дети с туберкулезной интоксикацией, от 3 лет до 8 лет, группа круглосуточного пребывания</t>
  </si>
  <si>
    <t>Формирование финансовой (бухгалтерской) отчетности бюджетных и автономных учреждений, электронные носители информации</t>
  </si>
  <si>
    <t>Формирование финансовой (бухгалтерской) отчетности бюджетных и автономных учреждений, бумажные носители информации</t>
  </si>
  <si>
    <t>Ведение бухгалтерского учета бюджетными учреждениями, формирование регистров бухгалтерского учета, электронные носители информации</t>
  </si>
  <si>
    <t>Ведение бухгалтерского учета бюджетными учреждениями, формирование регистров бухгалтерского учета, бумажные носители информации</t>
  </si>
  <si>
    <t>Психолого- медико - педагогическое обследование детей</t>
  </si>
  <si>
    <t>Психолого - медико - педагогическое обследование детей</t>
  </si>
  <si>
    <t>Значения базовых нормативов затрат на оказание муниципальных услуг, территориальных корректирующих коэффициентов, отраслевых корректирующих коэффициентов по муниципальным учреждениям, подведомственным                                                                                                                                         Департаменту образования</t>
  </si>
  <si>
    <t xml:space="preserve">Реализация основных общеобразовательных программ начального общего образования, образовательная программа, обеспечивающая углубленное изучение отдельных учебных предметов, предметных областей (профильное обучение), дети-инвалиды, очная </t>
  </si>
  <si>
    <t>Реализация дополнительных общеразвивающих программ (техническая направленность)</t>
  </si>
  <si>
    <t>Реализация дополнительных общеразвивающих программ (естественно-научная направленность)</t>
  </si>
  <si>
    <t>Реализация дополнительных общеразвивающих программ (художественная направленность)</t>
  </si>
  <si>
    <t>Реализация дополнительных общеразвивающих программ (туристско-краеведческая направленность)</t>
  </si>
  <si>
    <t>Реализация дополнительных общеразвивающих программ (физкультурно-спортивная направленность)</t>
  </si>
  <si>
    <t>Реализация дополнительных общеразвивающих программ (социально-педагогическая направленность)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</si>
</sst>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_ ;[Red]\-#,##0.0000\ "/>
    <numFmt numFmtId="165" formatCode="#,##0.00_ ;[Red]\-#,##0.00\ "/>
    <numFmt numFmtId="166" formatCode="#,##0_ ;[Red]\-#,##0\ "/>
    <numFmt numFmtId="167" formatCode="#,##0.000_ ;[Red]\-#,##0.000\ "/>
    <numFmt numFmtId="168" formatCode="#,##0.000000_ ;[Red]\-#,##0.0000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9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4" fillId="0" borderId="0" xfId="0" applyFont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center" vertical="center" wrapText="1"/>
    </xf>
    <xf numFmtId="165" fontId="7" fillId="0" borderId="0" xfId="0" applyNumberFormat="1" applyFont="1" applyBorder="1"/>
    <xf numFmtId="164" fontId="7" fillId="0" borderId="0" xfId="0" applyNumberFormat="1" applyFont="1" applyBorder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6" fillId="0" borderId="0" xfId="0" applyFont="1" applyBorder="1" applyAlignment="1">
      <alignment horizontal="center" vertical="center" wrapText="1"/>
    </xf>
    <xf numFmtId="0" fontId="4" fillId="0" borderId="0" xfId="3" applyFont="1"/>
    <xf numFmtId="0" fontId="1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/>
    </xf>
    <xf numFmtId="166" fontId="7" fillId="0" borderId="1" xfId="3" applyNumberFormat="1" applyFont="1" applyBorder="1" applyAlignment="1">
      <alignment horizontal="center"/>
    </xf>
    <xf numFmtId="167" fontId="0" fillId="0" borderId="0" xfId="0" applyNumberFormat="1"/>
    <xf numFmtId="0" fontId="0" fillId="2" borderId="0" xfId="0" applyFill="1"/>
    <xf numFmtId="0" fontId="10" fillId="2" borderId="1" xfId="2" applyFont="1" applyFill="1" applyBorder="1" applyAlignment="1">
      <alignment horizontal="left" vertical="center" wrapText="1"/>
    </xf>
    <xf numFmtId="166" fontId="7" fillId="2" borderId="1" xfId="0" applyNumberFormat="1" applyFont="1" applyFill="1" applyBorder="1" applyAlignment="1">
      <alignment horizontal="center"/>
    </xf>
    <xf numFmtId="167" fontId="0" fillId="2" borderId="0" xfId="0" applyNumberFormat="1" applyFill="1"/>
    <xf numFmtId="166" fontId="7" fillId="0" borderId="1" xfId="0" applyNumberFormat="1" applyFont="1" applyFill="1" applyBorder="1" applyAlignment="1">
      <alignment horizontal="center"/>
    </xf>
    <xf numFmtId="168" fontId="7" fillId="0" borderId="1" xfId="0" applyNumberFormat="1" applyFont="1" applyBorder="1"/>
    <xf numFmtId="168" fontId="7" fillId="0" borderId="1" xfId="0" applyNumberFormat="1" applyFont="1" applyFill="1" applyBorder="1"/>
    <xf numFmtId="168" fontId="7" fillId="2" borderId="1" xfId="0" applyNumberFormat="1" applyFont="1" applyFill="1" applyBorder="1"/>
    <xf numFmtId="168" fontId="7" fillId="0" borderId="1" xfId="3" applyNumberFormat="1" applyFont="1" applyBorder="1"/>
    <xf numFmtId="168" fontId="7" fillId="0" borderId="1" xfId="3" applyNumberFormat="1" applyFont="1" applyFill="1" applyBorder="1"/>
    <xf numFmtId="165" fontId="7" fillId="0" borderId="1" xfId="0" applyNumberFormat="1" applyFont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5" fontId="7" fillId="0" borderId="1" xfId="3" applyNumberFormat="1" applyFont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</cellXfs>
  <cellStyles count="5">
    <cellStyle name="Обычный" xfId="0" builtinId="0"/>
    <cellStyle name="Обычный 2" xfId="3"/>
    <cellStyle name="Обычный 2 2 2 2" xfId="2"/>
    <cellStyle name="Обычный 5 2 2" xfId="1"/>
    <cellStyle name="Обычный 5 2 2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7"/>
  <sheetViews>
    <sheetView tabSelected="1" topLeftCell="B1" zoomScale="110" zoomScaleNormal="110" workbookViewId="0">
      <selection activeCell="M9" sqref="M9"/>
    </sheetView>
  </sheetViews>
  <sheetFormatPr defaultRowHeight="15" x14ac:dyDescent="0.25"/>
  <cols>
    <col min="1" max="1" width="0" hidden="1" customWidth="1"/>
    <col min="2" max="2" width="31.5703125" customWidth="1"/>
    <col min="3" max="3" width="13.28515625" bestFit="1" customWidth="1"/>
    <col min="4" max="4" width="12.42578125" customWidth="1"/>
    <col min="5" max="5" width="12.28515625" customWidth="1"/>
    <col min="6" max="6" width="12.5703125" customWidth="1"/>
    <col min="7" max="7" width="12.42578125" bestFit="1" customWidth="1"/>
    <col min="8" max="8" width="10" customWidth="1"/>
    <col min="9" max="9" width="11.5703125" bestFit="1" customWidth="1"/>
    <col min="10" max="10" width="10.5703125" customWidth="1"/>
    <col min="11" max="11" width="6.42578125" customWidth="1"/>
    <col min="12" max="12" width="11.85546875" customWidth="1"/>
    <col min="13" max="13" width="14.7109375" customWidth="1"/>
    <col min="14" max="14" width="12.7109375" customWidth="1"/>
    <col min="15" max="15" width="12.28515625" customWidth="1"/>
  </cols>
  <sheetData>
    <row r="1" spans="1:17" ht="15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40" t="s">
        <v>13</v>
      </c>
      <c r="M1" s="40"/>
      <c r="N1" s="40"/>
      <c r="O1" s="40"/>
    </row>
    <row r="2" spans="1:17" ht="15.75" x14ac:dyDescent="0.25">
      <c r="B2" s="41" t="s">
        <v>73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ht="12.75" customHeight="1" x14ac:dyDescent="0.25">
      <c r="B3" s="2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2"/>
      <c r="O3" s="2"/>
    </row>
    <row r="4" spans="1:17" ht="15.75" x14ac:dyDescent="0.25">
      <c r="B4" s="2"/>
      <c r="C4" s="3"/>
      <c r="D4" s="4"/>
      <c r="E4" s="4"/>
      <c r="F4" s="19" t="s">
        <v>14</v>
      </c>
      <c r="G4" s="19">
        <v>2020</v>
      </c>
      <c r="H4" s="19" t="s">
        <v>0</v>
      </c>
      <c r="I4" s="4"/>
      <c r="J4" s="4"/>
      <c r="K4" s="4"/>
      <c r="L4" s="4"/>
      <c r="M4" s="4"/>
      <c r="N4" s="2"/>
      <c r="O4" s="2"/>
    </row>
    <row r="5" spans="1:17" ht="14.25" customHeight="1" x14ac:dyDescent="0.25">
      <c r="B5" s="16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16"/>
      <c r="O5" s="16"/>
    </row>
    <row r="6" spans="1:17" ht="60" x14ac:dyDescent="0.25">
      <c r="B6" s="44" t="s">
        <v>15</v>
      </c>
      <c r="C6" s="44" t="s">
        <v>16</v>
      </c>
      <c r="D6" s="44"/>
      <c r="E6" s="44"/>
      <c r="F6" s="44" t="s">
        <v>17</v>
      </c>
      <c r="G6" s="44"/>
      <c r="H6" s="44"/>
      <c r="I6" s="44"/>
      <c r="J6" s="44"/>
      <c r="K6" s="44"/>
      <c r="L6" s="44"/>
      <c r="M6" s="6" t="s">
        <v>18</v>
      </c>
      <c r="N6" s="6" t="s">
        <v>19</v>
      </c>
      <c r="O6" s="6" t="s">
        <v>20</v>
      </c>
    </row>
    <row r="7" spans="1:17" x14ac:dyDescent="0.25">
      <c r="B7" s="44"/>
      <c r="C7" s="5" t="s">
        <v>21</v>
      </c>
      <c r="D7" s="5" t="s">
        <v>22</v>
      </c>
      <c r="E7" s="5" t="s">
        <v>23</v>
      </c>
      <c r="F7" s="5" t="s">
        <v>24</v>
      </c>
      <c r="G7" s="5" t="s">
        <v>25</v>
      </c>
      <c r="H7" s="5" t="s">
        <v>26</v>
      </c>
      <c r="I7" s="5" t="s">
        <v>27</v>
      </c>
      <c r="J7" s="5" t="s">
        <v>28</v>
      </c>
      <c r="K7" s="5" t="s">
        <v>29</v>
      </c>
      <c r="L7" s="5" t="s">
        <v>30</v>
      </c>
      <c r="M7" s="18"/>
      <c r="N7" s="18"/>
      <c r="O7" s="18"/>
    </row>
    <row r="8" spans="1:17" ht="24" x14ac:dyDescent="0.25"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6" t="s">
        <v>31</v>
      </c>
      <c r="N8" s="5">
        <v>13</v>
      </c>
      <c r="O8" s="5">
        <v>14</v>
      </c>
    </row>
    <row r="9" spans="1:17" ht="67.5" x14ac:dyDescent="0.25">
      <c r="A9">
        <v>106</v>
      </c>
      <c r="B9" s="7" t="s">
        <v>1</v>
      </c>
      <c r="C9" s="30">
        <v>5023.2487041630002</v>
      </c>
      <c r="D9" s="30"/>
      <c r="E9" s="30"/>
      <c r="F9" s="30">
        <v>5593.7220014300001</v>
      </c>
      <c r="G9" s="30">
        <v>4806.1861918760005</v>
      </c>
      <c r="H9" s="30"/>
      <c r="I9" s="30"/>
      <c r="J9" s="30"/>
      <c r="K9" s="30"/>
      <c r="L9" s="30">
        <f t="shared" ref="L9:L25" si="0">M9-C9-D9-E9-F9-G9</f>
        <v>514.82068799999979</v>
      </c>
      <c r="M9" s="30">
        <v>15937.977585469001</v>
      </c>
      <c r="N9" s="22">
        <v>1</v>
      </c>
      <c r="O9" s="35">
        <v>1.58634673928994</v>
      </c>
      <c r="Q9" s="24"/>
    </row>
    <row r="10" spans="1:17" ht="90" x14ac:dyDescent="0.25">
      <c r="A10">
        <v>335</v>
      </c>
      <c r="B10" s="7" t="s">
        <v>32</v>
      </c>
      <c r="C10" s="30">
        <v>5023.2452778080005</v>
      </c>
      <c r="D10" s="30"/>
      <c r="E10" s="30"/>
      <c r="F10" s="30">
        <v>5593.71818626</v>
      </c>
      <c r="G10" s="30">
        <v>4806.1831418410002</v>
      </c>
      <c r="H10" s="30"/>
      <c r="I10" s="30"/>
      <c r="J10" s="30"/>
      <c r="K10" s="30"/>
      <c r="L10" s="30">
        <f t="shared" si="0"/>
        <v>514.83499700000084</v>
      </c>
      <c r="M10" s="30">
        <v>15937.981602909002</v>
      </c>
      <c r="N10" s="22">
        <v>1</v>
      </c>
      <c r="O10" s="35">
        <v>1.5660814446652147</v>
      </c>
      <c r="Q10" s="24"/>
    </row>
    <row r="11" spans="1:17" ht="45" x14ac:dyDescent="0.25">
      <c r="A11">
        <v>31</v>
      </c>
      <c r="B11" s="7" t="s">
        <v>2</v>
      </c>
      <c r="C11" s="30">
        <v>5023.2273584100003</v>
      </c>
      <c r="D11" s="30"/>
      <c r="E11" s="30"/>
      <c r="F11" s="30">
        <v>5593.6982305299998</v>
      </c>
      <c r="G11" s="30">
        <v>4806.1681272170008</v>
      </c>
      <c r="H11" s="30"/>
      <c r="I11" s="30"/>
      <c r="J11" s="30"/>
      <c r="K11" s="30"/>
      <c r="L11" s="30">
        <f t="shared" si="0"/>
        <v>514.82897999999932</v>
      </c>
      <c r="M11" s="30">
        <v>15937.922696157</v>
      </c>
      <c r="N11" s="22">
        <v>1</v>
      </c>
      <c r="O11" s="35">
        <v>1.4095590532148448</v>
      </c>
      <c r="Q11" s="24"/>
    </row>
    <row r="12" spans="1:17" ht="33.75" x14ac:dyDescent="0.25">
      <c r="A12">
        <v>8796</v>
      </c>
      <c r="B12" s="7" t="s">
        <v>33</v>
      </c>
      <c r="C12" s="30">
        <v>5023.2454657180006</v>
      </c>
      <c r="D12" s="30"/>
      <c r="E12" s="30"/>
      <c r="F12" s="30">
        <v>5593.7183947599997</v>
      </c>
      <c r="G12" s="30">
        <v>4806.1850226990009</v>
      </c>
      <c r="H12" s="30"/>
      <c r="I12" s="30"/>
      <c r="J12" s="30"/>
      <c r="K12" s="30"/>
      <c r="L12" s="30">
        <f t="shared" si="0"/>
        <v>514.82052100000055</v>
      </c>
      <c r="M12" s="30">
        <v>15937.969404177002</v>
      </c>
      <c r="N12" s="22">
        <v>1</v>
      </c>
      <c r="O12" s="35">
        <v>1.2562408956881992</v>
      </c>
      <c r="Q12" s="24"/>
    </row>
    <row r="13" spans="1:17" ht="90" x14ac:dyDescent="0.25">
      <c r="A13">
        <v>1</v>
      </c>
      <c r="B13" s="7" t="s">
        <v>74</v>
      </c>
      <c r="C13" s="30">
        <v>8080.8942042600011</v>
      </c>
      <c r="D13" s="30"/>
      <c r="E13" s="30"/>
      <c r="F13" s="30">
        <v>8998.6139168299997</v>
      </c>
      <c r="G13" s="30">
        <v>7731.7044231279997</v>
      </c>
      <c r="H13" s="30"/>
      <c r="I13" s="30"/>
      <c r="J13" s="30"/>
      <c r="K13" s="30"/>
      <c r="L13" s="30">
        <f t="shared" si="0"/>
        <v>828.18566700000702</v>
      </c>
      <c r="M13" s="30">
        <v>25639.398211218006</v>
      </c>
      <c r="N13" s="22">
        <v>1</v>
      </c>
      <c r="O13" s="35">
        <v>1.0251215642222127</v>
      </c>
      <c r="Q13" s="24"/>
    </row>
    <row r="14" spans="1:17" ht="90" x14ac:dyDescent="0.25">
      <c r="A14">
        <v>435</v>
      </c>
      <c r="B14" s="7" t="s">
        <v>34</v>
      </c>
      <c r="C14" s="30">
        <v>8080.8744587390001</v>
      </c>
      <c r="D14" s="30"/>
      <c r="E14" s="30"/>
      <c r="F14" s="30">
        <v>8998.5919299500001</v>
      </c>
      <c r="G14" s="30">
        <v>7731.686015590999</v>
      </c>
      <c r="H14" s="30"/>
      <c r="I14" s="30"/>
      <c r="J14" s="30"/>
      <c r="K14" s="30"/>
      <c r="L14" s="30">
        <f t="shared" si="0"/>
        <v>828.1841190000041</v>
      </c>
      <c r="M14" s="30">
        <v>25639.336523280002</v>
      </c>
      <c r="N14" s="22">
        <v>1</v>
      </c>
      <c r="O14" s="35">
        <v>0.85919696010846047</v>
      </c>
      <c r="Q14" s="24"/>
    </row>
    <row r="15" spans="1:17" ht="56.25" x14ac:dyDescent="0.25">
      <c r="A15">
        <v>101</v>
      </c>
      <c r="B15" s="7" t="s">
        <v>3</v>
      </c>
      <c r="C15" s="30">
        <v>6334.0932911420005</v>
      </c>
      <c r="D15" s="30"/>
      <c r="E15" s="30"/>
      <c r="F15" s="30">
        <v>7053.4347575599995</v>
      </c>
      <c r="G15" s="30">
        <v>6060.3885852629992</v>
      </c>
      <c r="H15" s="30"/>
      <c r="I15" s="30"/>
      <c r="J15" s="30"/>
      <c r="K15" s="30"/>
      <c r="L15" s="30">
        <f t="shared" si="0"/>
        <v>649.17484100000092</v>
      </c>
      <c r="M15" s="30">
        <v>20097.091474965</v>
      </c>
      <c r="N15" s="22">
        <v>1</v>
      </c>
      <c r="O15" s="35">
        <v>1.2736519724710256</v>
      </c>
      <c r="Q15" s="24"/>
    </row>
    <row r="16" spans="1:17" ht="78.75" x14ac:dyDescent="0.25">
      <c r="A16">
        <v>424</v>
      </c>
      <c r="B16" s="7" t="s">
        <v>35</v>
      </c>
      <c r="C16" s="30">
        <v>6333.7723851930004</v>
      </c>
      <c r="D16" s="30"/>
      <c r="E16" s="30"/>
      <c r="F16" s="30">
        <v>7053.0774054599997</v>
      </c>
      <c r="G16" s="30">
        <v>6060.082827235</v>
      </c>
      <c r="H16" s="30"/>
      <c r="I16" s="30"/>
      <c r="J16" s="30"/>
      <c r="K16" s="30"/>
      <c r="L16" s="30">
        <f t="shared" si="0"/>
        <v>649.13245100000131</v>
      </c>
      <c r="M16" s="30">
        <v>20096.065068888001</v>
      </c>
      <c r="N16" s="22">
        <v>1</v>
      </c>
      <c r="O16" s="35">
        <v>1.242289028726846</v>
      </c>
      <c r="Q16" s="24"/>
    </row>
    <row r="17" spans="1:17" ht="45" x14ac:dyDescent="0.25">
      <c r="A17">
        <v>35</v>
      </c>
      <c r="B17" s="7" t="s">
        <v>4</v>
      </c>
      <c r="C17" s="30">
        <v>7427.5105021450008</v>
      </c>
      <c r="D17" s="30"/>
      <c r="E17" s="30"/>
      <c r="F17" s="30">
        <v>8271.0276472099995</v>
      </c>
      <c r="G17" s="30">
        <v>7106.5571823170003</v>
      </c>
      <c r="H17" s="30"/>
      <c r="I17" s="30"/>
      <c r="J17" s="30"/>
      <c r="K17" s="30"/>
      <c r="L17" s="30">
        <f t="shared" si="0"/>
        <v>761.24024900000313</v>
      </c>
      <c r="M17" s="30">
        <v>23566.335580672003</v>
      </c>
      <c r="N17" s="22">
        <v>1</v>
      </c>
      <c r="O17" s="35">
        <v>0.91296123589059675</v>
      </c>
      <c r="Q17" s="24"/>
    </row>
    <row r="18" spans="1:17" ht="33.75" x14ac:dyDescent="0.25">
      <c r="A18">
        <v>8635</v>
      </c>
      <c r="B18" s="7" t="s">
        <v>36</v>
      </c>
      <c r="C18" s="30">
        <v>7425.6679716520011</v>
      </c>
      <c r="D18" s="30"/>
      <c r="E18" s="30"/>
      <c r="F18" s="30">
        <v>8268.9758654399993</v>
      </c>
      <c r="G18" s="30">
        <v>7104.7891064499991</v>
      </c>
      <c r="H18" s="30"/>
      <c r="I18" s="30"/>
      <c r="J18" s="30"/>
      <c r="K18" s="30"/>
      <c r="L18" s="30">
        <f t="shared" si="0"/>
        <v>761.06007499999851</v>
      </c>
      <c r="M18" s="30">
        <v>23560.493018541998</v>
      </c>
      <c r="N18" s="22">
        <v>1</v>
      </c>
      <c r="O18" s="35">
        <v>0.87514645278915593</v>
      </c>
      <c r="Q18" s="24"/>
    </row>
    <row r="19" spans="1:17" ht="90" x14ac:dyDescent="0.25">
      <c r="A19">
        <v>5</v>
      </c>
      <c r="B19" s="7" t="s">
        <v>5</v>
      </c>
      <c r="C19" s="30">
        <v>7643.9962571460001</v>
      </c>
      <c r="D19" s="30"/>
      <c r="E19" s="30"/>
      <c r="F19" s="30">
        <v>8512.0989556999994</v>
      </c>
      <c r="G19" s="30">
        <v>7312.4156209480007</v>
      </c>
      <c r="H19" s="30"/>
      <c r="I19" s="30"/>
      <c r="J19" s="30"/>
      <c r="K19" s="30"/>
      <c r="L19" s="30">
        <f t="shared" si="0"/>
        <v>784.68636800000058</v>
      </c>
      <c r="M19" s="30">
        <v>24253.197201793999</v>
      </c>
      <c r="N19" s="22">
        <v>1</v>
      </c>
      <c r="O19" s="35">
        <v>0.85222116606016463</v>
      </c>
      <c r="Q19" s="24"/>
    </row>
    <row r="20" spans="1:17" ht="90" x14ac:dyDescent="0.25">
      <c r="A20">
        <v>1361</v>
      </c>
      <c r="B20" s="7" t="s">
        <v>37</v>
      </c>
      <c r="C20" s="30">
        <v>7644.0690432049996</v>
      </c>
      <c r="D20" s="30"/>
      <c r="E20" s="30"/>
      <c r="F20" s="30">
        <v>8512.1800052299986</v>
      </c>
      <c r="G20" s="30">
        <v>7312.4874270159999</v>
      </c>
      <c r="H20" s="30"/>
      <c r="I20" s="30"/>
      <c r="J20" s="30"/>
      <c r="K20" s="30"/>
      <c r="L20" s="30">
        <f t="shared" si="0"/>
        <v>784.69395400000212</v>
      </c>
      <c r="M20" s="30">
        <v>24253.430429451</v>
      </c>
      <c r="N20" s="22">
        <v>1</v>
      </c>
      <c r="O20" s="35">
        <v>0.78633402826304255</v>
      </c>
      <c r="Q20" s="24"/>
    </row>
    <row r="21" spans="1:17" ht="33.75" x14ac:dyDescent="0.25">
      <c r="A21">
        <v>8</v>
      </c>
      <c r="B21" s="7" t="s">
        <v>6</v>
      </c>
      <c r="C21" s="30">
        <v>7644.1036206059998</v>
      </c>
      <c r="D21" s="30"/>
      <c r="E21" s="30"/>
      <c r="F21" s="30">
        <v>8512.2185095199984</v>
      </c>
      <c r="G21" s="30">
        <v>7313.7872091040008</v>
      </c>
      <c r="H21" s="30"/>
      <c r="I21" s="30"/>
      <c r="J21" s="30"/>
      <c r="K21" s="30"/>
      <c r="L21" s="30">
        <f t="shared" si="0"/>
        <v>783.4298859999999</v>
      </c>
      <c r="M21" s="30">
        <v>24253.539225230001</v>
      </c>
      <c r="N21" s="22">
        <v>1</v>
      </c>
      <c r="O21" s="35">
        <v>0.84523086752942123</v>
      </c>
      <c r="Q21" s="24"/>
    </row>
    <row r="22" spans="1:17" ht="33.75" x14ac:dyDescent="0.25">
      <c r="A22">
        <v>1426</v>
      </c>
      <c r="B22" s="7" t="s">
        <v>38</v>
      </c>
      <c r="C22" s="30">
        <v>7644.0697398699995</v>
      </c>
      <c r="D22" s="30"/>
      <c r="E22" s="30"/>
      <c r="F22" s="30">
        <v>8512.180782559999</v>
      </c>
      <c r="G22" s="30">
        <v>7313.7550075129993</v>
      </c>
      <c r="H22" s="30"/>
      <c r="I22" s="30"/>
      <c r="J22" s="30"/>
      <c r="K22" s="30"/>
      <c r="L22" s="30">
        <f t="shared" si="0"/>
        <v>783.42702200000076</v>
      </c>
      <c r="M22" s="30">
        <v>24253.432551942999</v>
      </c>
      <c r="N22" s="22">
        <v>1</v>
      </c>
      <c r="O22" s="35">
        <v>0.78017964609504509</v>
      </c>
      <c r="Q22" s="24"/>
    </row>
    <row r="23" spans="1:17" ht="33.75" x14ac:dyDescent="0.25">
      <c r="A23">
        <v>175</v>
      </c>
      <c r="B23" s="7" t="s">
        <v>39</v>
      </c>
      <c r="C23" s="30">
        <v>2839.2231497590001</v>
      </c>
      <c r="D23" s="30"/>
      <c r="E23" s="30"/>
      <c r="F23" s="30">
        <v>3161.6640819600002</v>
      </c>
      <c r="G23" s="30">
        <v>2716.5350843659999</v>
      </c>
      <c r="H23" s="30"/>
      <c r="I23" s="30"/>
      <c r="J23" s="30"/>
      <c r="K23" s="30"/>
      <c r="L23" s="30">
        <f t="shared" si="0"/>
        <v>290.98347000000058</v>
      </c>
      <c r="M23" s="30">
        <v>9008.4057860850007</v>
      </c>
      <c r="N23" s="22">
        <v>1</v>
      </c>
      <c r="O23" s="35">
        <v>2.3258259180005769</v>
      </c>
      <c r="Q23" s="24"/>
    </row>
    <row r="24" spans="1:17" ht="78.75" x14ac:dyDescent="0.25">
      <c r="A24">
        <v>3</v>
      </c>
      <c r="B24" s="7" t="s">
        <v>7</v>
      </c>
      <c r="C24" s="30">
        <v>8080.8942042600011</v>
      </c>
      <c r="D24" s="30">
        <v>0</v>
      </c>
      <c r="E24" s="30"/>
      <c r="F24" s="30">
        <v>8998.6139168299997</v>
      </c>
      <c r="G24" s="30">
        <v>7731.7044231279997</v>
      </c>
      <c r="H24" s="30"/>
      <c r="I24" s="30"/>
      <c r="J24" s="30"/>
      <c r="K24" s="30"/>
      <c r="L24" s="30">
        <f t="shared" si="0"/>
        <v>828.18566700000702</v>
      </c>
      <c r="M24" s="30">
        <v>25639.398211218006</v>
      </c>
      <c r="N24" s="22">
        <v>1</v>
      </c>
      <c r="O24" s="35">
        <v>0.65320188856873052</v>
      </c>
      <c r="Q24" s="24"/>
    </row>
    <row r="25" spans="1:17" ht="78.75" x14ac:dyDescent="0.25">
      <c r="A25">
        <v>426</v>
      </c>
      <c r="B25" s="7" t="s">
        <v>40</v>
      </c>
      <c r="C25" s="30">
        <v>8080.8740419389997</v>
      </c>
      <c r="D25" s="30"/>
      <c r="E25" s="30"/>
      <c r="F25" s="30">
        <v>8998.5914653799991</v>
      </c>
      <c r="G25" s="30">
        <v>7731.685665295</v>
      </c>
      <c r="H25" s="30"/>
      <c r="I25" s="30"/>
      <c r="J25" s="30"/>
      <c r="K25" s="30"/>
      <c r="L25" s="30">
        <f t="shared" si="0"/>
        <v>828.18407600000592</v>
      </c>
      <c r="M25" s="30">
        <v>25639.335248614003</v>
      </c>
      <c r="N25" s="22">
        <v>1</v>
      </c>
      <c r="O25" s="35">
        <v>0.71840739890226357</v>
      </c>
      <c r="Q25" s="24"/>
    </row>
    <row r="26" spans="1:17" ht="33.75" x14ac:dyDescent="0.25">
      <c r="A26">
        <v>141269</v>
      </c>
      <c r="B26" s="7" t="s">
        <v>75</v>
      </c>
      <c r="C26" s="31">
        <v>111.16463099999999</v>
      </c>
      <c r="D26" s="31">
        <v>0.176313</v>
      </c>
      <c r="E26" s="31"/>
      <c r="F26" s="31">
        <v>7.6536169999999997</v>
      </c>
      <c r="G26" s="31">
        <v>42.018659</v>
      </c>
      <c r="H26" s="31"/>
      <c r="I26" s="31">
        <v>0.44175199999999998</v>
      </c>
      <c r="J26" s="31"/>
      <c r="K26" s="31"/>
      <c r="L26" s="30">
        <f>M26-C26-D26-E26-F26-G26-I26</f>
        <v>3.7326389999999927</v>
      </c>
      <c r="M26" s="30">
        <v>165.18761099999998</v>
      </c>
      <c r="N26" s="22">
        <v>1</v>
      </c>
      <c r="O26" s="35">
        <v>1.4982963825295594</v>
      </c>
      <c r="Q26" s="24"/>
    </row>
    <row r="27" spans="1:17" ht="33.75" x14ac:dyDescent="0.25">
      <c r="A27">
        <v>41616</v>
      </c>
      <c r="B27" s="7" t="s">
        <v>76</v>
      </c>
      <c r="C27" s="31">
        <v>113.20499</v>
      </c>
      <c r="D27" s="31">
        <v>0.17954899999999999</v>
      </c>
      <c r="E27" s="31"/>
      <c r="F27" s="31">
        <v>7.7941190000000002</v>
      </c>
      <c r="G27" s="31">
        <v>42.789788999999999</v>
      </c>
      <c r="H27" s="31"/>
      <c r="I27" s="31">
        <v>0.44985899999999995</v>
      </c>
      <c r="J27" s="31"/>
      <c r="K27" s="31"/>
      <c r="L27" s="30">
        <f t="shared" ref="L27:L39" si="1">M27-C27-D27-E27-F27-G27-I27</f>
        <v>3.7911340000000031</v>
      </c>
      <c r="M27" s="30">
        <v>168.20944</v>
      </c>
      <c r="N27" s="22">
        <v>1</v>
      </c>
      <c r="O27" s="35">
        <v>0.74882836539970654</v>
      </c>
      <c r="Q27" s="24"/>
    </row>
    <row r="28" spans="1:17" ht="33.75" x14ac:dyDescent="0.25">
      <c r="A28">
        <v>292995</v>
      </c>
      <c r="B28" s="7" t="s">
        <v>77</v>
      </c>
      <c r="C28" s="31">
        <v>109.874315</v>
      </c>
      <c r="D28" s="31">
        <v>0.17426700000000001</v>
      </c>
      <c r="E28" s="31"/>
      <c r="F28" s="31">
        <v>7.5647589999999996</v>
      </c>
      <c r="G28" s="31">
        <v>41.530755999999997</v>
      </c>
      <c r="H28" s="31"/>
      <c r="I28" s="31">
        <v>0.43662299999999998</v>
      </c>
      <c r="J28" s="31"/>
      <c r="K28" s="31"/>
      <c r="L28" s="30">
        <f t="shared" si="1"/>
        <v>3.6892769999999944</v>
      </c>
      <c r="M28" s="30">
        <v>163.26999699999999</v>
      </c>
      <c r="N28" s="22">
        <v>1</v>
      </c>
      <c r="O28" s="35">
        <v>1.0388314026857</v>
      </c>
      <c r="Q28" s="24"/>
    </row>
    <row r="29" spans="1:17" ht="33.75" x14ac:dyDescent="0.25">
      <c r="A29">
        <v>21961</v>
      </c>
      <c r="B29" s="7" t="s">
        <v>78</v>
      </c>
      <c r="C29" s="31">
        <v>107.27453199999999</v>
      </c>
      <c r="D29" s="31">
        <v>0.17014299999999999</v>
      </c>
      <c r="E29" s="31"/>
      <c r="F29" s="31">
        <v>7.3857889999999999</v>
      </c>
      <c r="G29" s="31">
        <v>40.548160999999993</v>
      </c>
      <c r="H29" s="31"/>
      <c r="I29" s="31">
        <v>0.42629300000000003</v>
      </c>
      <c r="J29" s="31"/>
      <c r="K29" s="31"/>
      <c r="L29" s="30">
        <f t="shared" si="1"/>
        <v>3.5919980000000118</v>
      </c>
      <c r="M29" s="30">
        <v>159.396916</v>
      </c>
      <c r="N29" s="22">
        <v>1</v>
      </c>
      <c r="O29" s="35">
        <v>0.91758362501819057</v>
      </c>
      <c r="Q29" s="24"/>
    </row>
    <row r="30" spans="1:17" s="25" customFormat="1" ht="45" x14ac:dyDescent="0.25">
      <c r="A30" s="25">
        <v>80820</v>
      </c>
      <c r="B30" s="26" t="s">
        <v>79</v>
      </c>
      <c r="C30" s="32">
        <v>106.868613</v>
      </c>
      <c r="D30" s="32">
        <v>0.16949899999999998</v>
      </c>
      <c r="E30" s="32"/>
      <c r="F30" s="32">
        <v>7.3578529999999995</v>
      </c>
      <c r="G30" s="32">
        <v>40.394824999999997</v>
      </c>
      <c r="H30" s="32"/>
      <c r="I30" s="32">
        <v>0.42468099999999998</v>
      </c>
      <c r="J30" s="32"/>
      <c r="K30" s="32"/>
      <c r="L30" s="32">
        <f>M30-C30-D30-E30-F30-G30-I30</f>
        <v>3.5984079999999916</v>
      </c>
      <c r="M30" s="32">
        <v>158.81387899999999</v>
      </c>
      <c r="N30" s="27">
        <v>1</v>
      </c>
      <c r="O30" s="36">
        <v>0.95646552402387963</v>
      </c>
      <c r="Q30" s="28"/>
    </row>
    <row r="31" spans="1:17" ht="33.75" x14ac:dyDescent="0.25">
      <c r="A31">
        <v>144558</v>
      </c>
      <c r="B31" s="7" t="s">
        <v>80</v>
      </c>
      <c r="C31" s="31">
        <v>145.48938099999998</v>
      </c>
      <c r="D31" s="31">
        <v>0.23075499999999999</v>
      </c>
      <c r="E31" s="31"/>
      <c r="F31" s="31">
        <v>10.016840999999999</v>
      </c>
      <c r="G31" s="31">
        <v>54.99274299999999</v>
      </c>
      <c r="H31" s="31"/>
      <c r="I31" s="31">
        <v>0.57815299999999992</v>
      </c>
      <c r="J31" s="31"/>
      <c r="K31" s="31"/>
      <c r="L31" s="30">
        <f t="shared" si="1"/>
        <v>4.88520299999999</v>
      </c>
      <c r="M31" s="30">
        <v>216.19307599999996</v>
      </c>
      <c r="N31" s="22">
        <v>1</v>
      </c>
      <c r="O31" s="35">
        <v>0.89554209404930285</v>
      </c>
      <c r="Q31" s="24"/>
    </row>
    <row r="32" spans="1:17" ht="22.5" x14ac:dyDescent="0.25">
      <c r="A32">
        <v>300</v>
      </c>
      <c r="B32" s="7" t="s">
        <v>72</v>
      </c>
      <c r="C32" s="31">
        <v>1128.2488490000001</v>
      </c>
      <c r="D32" s="31">
        <v>1.7894679999999998</v>
      </c>
      <c r="E32" s="31"/>
      <c r="F32" s="31">
        <v>77.67922999999999</v>
      </c>
      <c r="G32" s="31">
        <v>426.46116699999993</v>
      </c>
      <c r="H32" s="31"/>
      <c r="I32" s="31">
        <v>4.4834959999999997</v>
      </c>
      <c r="J32" s="31"/>
      <c r="K32" s="31"/>
      <c r="L32" s="30">
        <f t="shared" si="1"/>
        <v>37.88378299999971</v>
      </c>
      <c r="M32" s="30">
        <v>1676.5459929999997</v>
      </c>
      <c r="N32" s="22">
        <v>1</v>
      </c>
      <c r="O32" s="35">
        <v>0.53</v>
      </c>
      <c r="Q32" s="24"/>
    </row>
    <row r="33" spans="1:17" ht="45" x14ac:dyDescent="0.25">
      <c r="A33">
        <v>8700</v>
      </c>
      <c r="B33" s="7" t="s">
        <v>41</v>
      </c>
      <c r="C33" s="31">
        <v>1127.4255199999998</v>
      </c>
      <c r="D33" s="31">
        <v>1.788162</v>
      </c>
      <c r="E33" s="31"/>
      <c r="F33" s="31">
        <v>77.622584000000003</v>
      </c>
      <c r="G33" s="31">
        <v>426.15005300000001</v>
      </c>
      <c r="H33" s="31"/>
      <c r="I33" s="31">
        <v>4.4802230000000005</v>
      </c>
      <c r="J33" s="31"/>
      <c r="K33" s="31"/>
      <c r="L33" s="30">
        <f t="shared" si="1"/>
        <v>37.856162999999945</v>
      </c>
      <c r="M33" s="30">
        <v>1675.3227049999998</v>
      </c>
      <c r="N33" s="22">
        <v>1</v>
      </c>
      <c r="O33" s="35">
        <v>0.53</v>
      </c>
      <c r="Q33" s="24"/>
    </row>
    <row r="34" spans="1:17" ht="33.75" x14ac:dyDescent="0.25">
      <c r="A34">
        <v>645</v>
      </c>
      <c r="B34" s="7" t="s">
        <v>42</v>
      </c>
      <c r="C34" s="31">
        <v>1126.97543</v>
      </c>
      <c r="D34" s="31">
        <v>1.787447</v>
      </c>
      <c r="E34" s="31"/>
      <c r="F34" s="31">
        <v>77.59156999999999</v>
      </c>
      <c r="G34" s="31">
        <v>425.98062100000004</v>
      </c>
      <c r="H34" s="31"/>
      <c r="I34" s="31">
        <v>4.4784360000000003</v>
      </c>
      <c r="J34" s="31"/>
      <c r="K34" s="31"/>
      <c r="L34" s="30">
        <f t="shared" si="1"/>
        <v>37.841037999999728</v>
      </c>
      <c r="M34" s="30">
        <v>1674.6545419999998</v>
      </c>
      <c r="N34" s="22">
        <v>1</v>
      </c>
      <c r="O34" s="35">
        <v>0.53</v>
      </c>
      <c r="Q34" s="24"/>
    </row>
    <row r="35" spans="1:17" ht="33.75" x14ac:dyDescent="0.25">
      <c r="A35">
        <v>1800</v>
      </c>
      <c r="B35" s="7" t="s">
        <v>9</v>
      </c>
      <c r="C35" s="31">
        <v>7437.9682204800001</v>
      </c>
      <c r="D35" s="31">
        <v>37.584033999999996</v>
      </c>
      <c r="E35" s="31"/>
      <c r="F35" s="31">
        <v>496.314367</v>
      </c>
      <c r="G35" s="31">
        <v>939.76333</v>
      </c>
      <c r="H35" s="31"/>
      <c r="I35" s="31">
        <v>87.254344000000003</v>
      </c>
      <c r="J35" s="31"/>
      <c r="K35" s="31"/>
      <c r="L35" s="30">
        <f t="shared" si="1"/>
        <v>166.74579800000009</v>
      </c>
      <c r="M35" s="30">
        <v>9165.6300934800001</v>
      </c>
      <c r="N35" s="22">
        <v>1</v>
      </c>
      <c r="O35" s="35">
        <v>0.99999889876856274</v>
      </c>
      <c r="Q35" s="24"/>
    </row>
    <row r="36" spans="1:17" ht="33.75" x14ac:dyDescent="0.25">
      <c r="A36">
        <v>31</v>
      </c>
      <c r="B36" s="7" t="s">
        <v>10</v>
      </c>
      <c r="C36" s="31">
        <v>7440.9925344400008</v>
      </c>
      <c r="D36" s="31">
        <v>37.599286999999997</v>
      </c>
      <c r="E36" s="31"/>
      <c r="F36" s="31">
        <v>496.51586999999995</v>
      </c>
      <c r="G36" s="31">
        <v>940.14222999999993</v>
      </c>
      <c r="H36" s="31"/>
      <c r="I36" s="31">
        <v>87.287348999999992</v>
      </c>
      <c r="J36" s="31"/>
      <c r="K36" s="31"/>
      <c r="L36" s="30">
        <f t="shared" si="1"/>
        <v>166.83019999999937</v>
      </c>
      <c r="M36" s="30">
        <v>9169.36747044</v>
      </c>
      <c r="N36" s="22">
        <v>1</v>
      </c>
      <c r="O36" s="35">
        <v>0.99959130545786479</v>
      </c>
      <c r="Q36" s="24"/>
    </row>
    <row r="37" spans="1:17" x14ac:dyDescent="0.25">
      <c r="A37">
        <v>111</v>
      </c>
      <c r="B37" s="7" t="s">
        <v>11</v>
      </c>
      <c r="C37" s="31">
        <v>7437.3154177899996</v>
      </c>
      <c r="D37" s="31">
        <v>98.649699999999996</v>
      </c>
      <c r="E37" s="31"/>
      <c r="F37" s="31">
        <v>496.27084199999996</v>
      </c>
      <c r="G37" s="31">
        <v>939.68103700000006</v>
      </c>
      <c r="H37" s="31"/>
      <c r="I37" s="31">
        <v>87.245723999999996</v>
      </c>
      <c r="J37" s="31"/>
      <c r="K37" s="31"/>
      <c r="L37" s="30">
        <f t="shared" si="1"/>
        <v>105.67797499999926</v>
      </c>
      <c r="M37" s="30">
        <v>9164.8406957899988</v>
      </c>
      <c r="N37" s="22">
        <v>1</v>
      </c>
      <c r="O37" s="35">
        <v>1.0000850319428201</v>
      </c>
      <c r="Q37" s="24"/>
    </row>
    <row r="38" spans="1:17" ht="22.5" x14ac:dyDescent="0.25">
      <c r="A38">
        <v>140</v>
      </c>
      <c r="B38" s="7" t="s">
        <v>12</v>
      </c>
      <c r="C38" s="31">
        <v>7437.4281958199999</v>
      </c>
      <c r="D38" s="31">
        <v>98.650117999999992</v>
      </c>
      <c r="E38" s="31"/>
      <c r="F38" s="31">
        <v>496.27811899999995</v>
      </c>
      <c r="G38" s="31">
        <v>939.69573000000014</v>
      </c>
      <c r="H38" s="31"/>
      <c r="I38" s="31">
        <v>87.246479999999991</v>
      </c>
      <c r="J38" s="31"/>
      <c r="K38" s="31"/>
      <c r="L38" s="30">
        <f t="shared" si="1"/>
        <v>105.66940900000012</v>
      </c>
      <c r="M38" s="30">
        <v>9164.9680518200003</v>
      </c>
      <c r="N38" s="22">
        <v>1</v>
      </c>
      <c r="O38" s="35">
        <v>1.0000711348011595</v>
      </c>
      <c r="Q38" s="24"/>
    </row>
    <row r="39" spans="1:17" x14ac:dyDescent="0.25">
      <c r="A39">
        <v>5745</v>
      </c>
      <c r="B39" s="7" t="s">
        <v>8</v>
      </c>
      <c r="C39" s="31">
        <v>161.49397599999998</v>
      </c>
      <c r="D39" s="31">
        <v>62.4</v>
      </c>
      <c r="E39" s="31">
        <f>M39-C39-D39</f>
        <v>1551.6441810000001</v>
      </c>
      <c r="F39" s="31"/>
      <c r="G39" s="31"/>
      <c r="H39" s="31"/>
      <c r="I39" s="31"/>
      <c r="J39" s="31"/>
      <c r="K39" s="31"/>
      <c r="L39" s="30">
        <f t="shared" si="1"/>
        <v>0</v>
      </c>
      <c r="M39" s="30">
        <v>1775.5381570000002</v>
      </c>
      <c r="N39" s="22">
        <v>1</v>
      </c>
      <c r="O39" s="35">
        <v>1.0000066700903911</v>
      </c>
      <c r="Q39" s="24"/>
    </row>
    <row r="40" spans="1:17" s="17" customFormat="1" ht="22.5" x14ac:dyDescent="0.25">
      <c r="A40" s="17">
        <v>3</v>
      </c>
      <c r="B40" s="7" t="s">
        <v>55</v>
      </c>
      <c r="C40" s="33">
        <v>13567.720527999998</v>
      </c>
      <c r="D40" s="33">
        <v>3053.5330440000002</v>
      </c>
      <c r="E40" s="33">
        <v>17540.9486</v>
      </c>
      <c r="F40" s="33">
        <v>13681.772393445959</v>
      </c>
      <c r="G40" s="33">
        <v>11499.177715</v>
      </c>
      <c r="H40" s="33"/>
      <c r="I40" s="33"/>
      <c r="J40" s="33">
        <v>4.2556799999999999</v>
      </c>
      <c r="K40" s="33"/>
      <c r="L40" s="30">
        <f>M40-C40-D40-E40-F40-G40-I40-J40</f>
        <v>313.93752799999697</v>
      </c>
      <c r="M40" s="33">
        <v>59661.345488445957</v>
      </c>
      <c r="N40" s="23">
        <v>1</v>
      </c>
      <c r="O40" s="37">
        <v>1.1721200624538834</v>
      </c>
      <c r="Q40" s="24"/>
    </row>
    <row r="41" spans="1:17" s="17" customFormat="1" ht="22.5" x14ac:dyDescent="0.25">
      <c r="A41" s="17">
        <v>61</v>
      </c>
      <c r="B41" s="7" t="s">
        <v>56</v>
      </c>
      <c r="C41" s="33">
        <v>13567.739004999999</v>
      </c>
      <c r="D41" s="33">
        <v>3053.5353659999996</v>
      </c>
      <c r="E41" s="33">
        <v>17540.9486</v>
      </c>
      <c r="F41" s="33">
        <v>13681.777590405773</v>
      </c>
      <c r="G41" s="33">
        <v>11499.179225</v>
      </c>
      <c r="H41" s="33"/>
      <c r="I41" s="33"/>
      <c r="J41" s="33">
        <v>4.2556799999999999</v>
      </c>
      <c r="K41" s="33"/>
      <c r="L41" s="30">
        <f t="shared" ref="L41:L58" si="2">M41-C41-D41-E41-F41-G41-I41-J41</f>
        <v>313.94752800000083</v>
      </c>
      <c r="M41" s="33">
        <v>59661.382994405765</v>
      </c>
      <c r="N41" s="23">
        <v>1</v>
      </c>
      <c r="O41" s="37">
        <v>1.0295336265630894</v>
      </c>
      <c r="Q41" s="24"/>
    </row>
    <row r="42" spans="1:17" s="17" customFormat="1" ht="33.75" x14ac:dyDescent="0.25">
      <c r="A42" s="17">
        <v>3200</v>
      </c>
      <c r="B42" s="7" t="s">
        <v>57</v>
      </c>
      <c r="C42" s="33">
        <v>13567.739004999999</v>
      </c>
      <c r="D42" s="33">
        <v>3053.5353659999996</v>
      </c>
      <c r="E42" s="33">
        <v>17540.9486</v>
      </c>
      <c r="F42" s="33">
        <v>13681.768030699806</v>
      </c>
      <c r="G42" s="33">
        <v>11499.195091</v>
      </c>
      <c r="H42" s="33"/>
      <c r="I42" s="33"/>
      <c r="J42" s="33">
        <v>4.2556799999999999</v>
      </c>
      <c r="K42" s="33"/>
      <c r="L42" s="30">
        <f t="shared" si="2"/>
        <v>313.97752799999785</v>
      </c>
      <c r="M42" s="33">
        <v>59661.419300699796</v>
      </c>
      <c r="N42" s="23">
        <v>1</v>
      </c>
      <c r="O42" s="37">
        <v>1.0118421704944576</v>
      </c>
      <c r="Q42" s="24"/>
    </row>
    <row r="43" spans="1:17" s="17" customFormat="1" ht="33.75" x14ac:dyDescent="0.25">
      <c r="A43" s="17">
        <v>9199</v>
      </c>
      <c r="B43" s="7" t="s">
        <v>58</v>
      </c>
      <c r="C43" s="33">
        <v>13567.739004999999</v>
      </c>
      <c r="D43" s="33">
        <v>3053.5353659999996</v>
      </c>
      <c r="E43" s="33">
        <v>17540.9486</v>
      </c>
      <c r="F43" s="33">
        <v>13681.778031850228</v>
      </c>
      <c r="G43" s="33">
        <v>11499.169819000001</v>
      </c>
      <c r="H43" s="33"/>
      <c r="I43" s="33"/>
      <c r="J43" s="33">
        <v>4.2556799999999999</v>
      </c>
      <c r="K43" s="33"/>
      <c r="L43" s="30">
        <f t="shared" si="2"/>
        <v>313.94752800000265</v>
      </c>
      <c r="M43" s="33">
        <v>59661.374029850223</v>
      </c>
      <c r="N43" s="23">
        <v>1</v>
      </c>
      <c r="O43" s="37">
        <v>0.98723086683405814</v>
      </c>
      <c r="Q43" s="24"/>
    </row>
    <row r="44" spans="1:17" s="17" customFormat="1" ht="33.75" x14ac:dyDescent="0.25">
      <c r="A44" s="17">
        <v>22</v>
      </c>
      <c r="B44" s="7" t="s">
        <v>59</v>
      </c>
      <c r="C44" s="33">
        <v>15829.022679999998</v>
      </c>
      <c r="D44" s="33">
        <v>3562.4678789999998</v>
      </c>
      <c r="E44" s="33">
        <v>17540.9486</v>
      </c>
      <c r="F44" s="33">
        <v>15962.071596663305</v>
      </c>
      <c r="G44" s="33">
        <v>13415.696576999997</v>
      </c>
      <c r="H44" s="33"/>
      <c r="I44" s="33"/>
      <c r="J44" s="33">
        <v>4.9661039999999996</v>
      </c>
      <c r="K44" s="33"/>
      <c r="L44" s="30">
        <f t="shared" si="2"/>
        <v>366.2800240000098</v>
      </c>
      <c r="M44" s="33">
        <v>66681.45346066331</v>
      </c>
      <c r="N44" s="23">
        <v>1</v>
      </c>
      <c r="O44" s="37">
        <v>1.0721373978774225</v>
      </c>
      <c r="Q44" s="24"/>
    </row>
    <row r="45" spans="1:17" s="17" customFormat="1" ht="33.75" x14ac:dyDescent="0.25">
      <c r="A45" s="17">
        <v>88</v>
      </c>
      <c r="B45" s="7" t="s">
        <v>60</v>
      </c>
      <c r="C45" s="33">
        <v>15829.022679999998</v>
      </c>
      <c r="D45" s="33">
        <v>3562.4678789999998</v>
      </c>
      <c r="E45" s="33">
        <v>17540.9486</v>
      </c>
      <c r="F45" s="33">
        <v>15962.071596663305</v>
      </c>
      <c r="G45" s="33">
        <v>13415.696576999997</v>
      </c>
      <c r="H45" s="33"/>
      <c r="I45" s="33"/>
      <c r="J45" s="33">
        <v>4.9661039999999996</v>
      </c>
      <c r="K45" s="33"/>
      <c r="L45" s="30">
        <f t="shared" si="2"/>
        <v>366.29002400000456</v>
      </c>
      <c r="M45" s="33">
        <v>66681.463460663304</v>
      </c>
      <c r="N45" s="23">
        <v>1</v>
      </c>
      <c r="O45" s="37">
        <v>1.0721373870592141</v>
      </c>
      <c r="Q45" s="24"/>
    </row>
    <row r="46" spans="1:17" s="17" customFormat="1" ht="33.75" x14ac:dyDescent="0.25">
      <c r="A46" s="17">
        <v>9</v>
      </c>
      <c r="B46" s="7" t="s">
        <v>61</v>
      </c>
      <c r="C46" s="33">
        <v>13567.720527999998</v>
      </c>
      <c r="D46" s="33">
        <v>3053.5330440000002</v>
      </c>
      <c r="E46" s="33">
        <v>17540.9486</v>
      </c>
      <c r="F46" s="33">
        <v>13681.772393445959</v>
      </c>
      <c r="G46" s="33">
        <v>11499.175712</v>
      </c>
      <c r="H46" s="33"/>
      <c r="I46" s="33"/>
      <c r="J46" s="33">
        <v>4.2556799999999999</v>
      </c>
      <c r="K46" s="33"/>
      <c r="L46" s="30">
        <f t="shared" si="2"/>
        <v>313.94752799999719</v>
      </c>
      <c r="M46" s="33">
        <v>59661.353485445958</v>
      </c>
      <c r="N46" s="23">
        <v>1</v>
      </c>
      <c r="O46" s="37">
        <v>0.96436715962260955</v>
      </c>
      <c r="Q46" s="24"/>
    </row>
    <row r="47" spans="1:17" s="17" customFormat="1" ht="33.75" x14ac:dyDescent="0.25">
      <c r="A47" s="17">
        <v>62</v>
      </c>
      <c r="B47" s="7" t="s">
        <v>62</v>
      </c>
      <c r="C47" s="33">
        <v>13567.739004999999</v>
      </c>
      <c r="D47" s="33">
        <v>3053.5353659999996</v>
      </c>
      <c r="E47" s="33">
        <v>17540.9486</v>
      </c>
      <c r="F47" s="33">
        <v>13681.778494402561</v>
      </c>
      <c r="G47" s="33">
        <v>11499.090564</v>
      </c>
      <c r="H47" s="33"/>
      <c r="I47" s="33"/>
      <c r="J47" s="33">
        <v>4.2556799999999999</v>
      </c>
      <c r="K47" s="33"/>
      <c r="L47" s="30">
        <f t="shared" si="2"/>
        <v>313.93752800000061</v>
      </c>
      <c r="M47" s="33">
        <v>59661.285237402553</v>
      </c>
      <c r="N47" s="23">
        <v>1</v>
      </c>
      <c r="O47" s="37">
        <v>1.0393641329256034</v>
      </c>
      <c r="Q47" s="24"/>
    </row>
    <row r="48" spans="1:17" s="17" customFormat="1" ht="33.75" x14ac:dyDescent="0.25">
      <c r="A48" s="17">
        <v>3</v>
      </c>
      <c r="B48" s="7" t="s">
        <v>63</v>
      </c>
      <c r="C48" s="33">
        <v>15829.041155999999</v>
      </c>
      <c r="D48" s="33">
        <v>3562.4688139999998</v>
      </c>
      <c r="E48" s="33">
        <v>17540.9486</v>
      </c>
      <c r="F48" s="33">
        <v>15962.083817960482</v>
      </c>
      <c r="G48" s="33">
        <v>13415.715037999998</v>
      </c>
      <c r="H48" s="33"/>
      <c r="I48" s="33"/>
      <c r="J48" s="33">
        <v>4.9661039999999996</v>
      </c>
      <c r="K48" s="33"/>
      <c r="L48" s="30">
        <f>M48-C48-D48-E48-F48-G48-I48-J48</f>
        <v>366.29002400000275</v>
      </c>
      <c r="M48" s="33">
        <v>66681.513553960482</v>
      </c>
      <c r="N48" s="23">
        <v>1</v>
      </c>
      <c r="O48" s="37">
        <v>1.0721365816351336</v>
      </c>
      <c r="Q48" s="24"/>
    </row>
    <row r="49" spans="1:17" s="17" customFormat="1" ht="33.75" x14ac:dyDescent="0.25">
      <c r="A49" s="17">
        <v>30</v>
      </c>
      <c r="B49" s="7" t="s">
        <v>64</v>
      </c>
      <c r="C49" s="33">
        <v>15829.022679999998</v>
      </c>
      <c r="D49" s="33">
        <v>3562.4678789999998</v>
      </c>
      <c r="E49" s="33">
        <v>17540.9486</v>
      </c>
      <c r="F49" s="33">
        <v>15962.072581697448</v>
      </c>
      <c r="G49" s="33">
        <v>13415.697757999998</v>
      </c>
      <c r="H49" s="33"/>
      <c r="I49" s="33"/>
      <c r="J49" s="33">
        <v>4.9661039999999996</v>
      </c>
      <c r="K49" s="33"/>
      <c r="L49" s="30">
        <f t="shared" si="2"/>
        <v>366.29002400000456</v>
      </c>
      <c r="M49" s="33">
        <v>66681.465626697449</v>
      </c>
      <c r="N49" s="23">
        <v>1</v>
      </c>
      <c r="O49" s="37">
        <v>1.1611084020475004</v>
      </c>
      <c r="Q49" s="24"/>
    </row>
    <row r="50" spans="1:17" s="17" customFormat="1" ht="33.75" x14ac:dyDescent="0.25">
      <c r="A50" s="17">
        <v>119</v>
      </c>
      <c r="B50" s="7" t="s">
        <v>65</v>
      </c>
      <c r="C50" s="33">
        <v>15829.022679999998</v>
      </c>
      <c r="D50" s="33">
        <v>3562.4678789999998</v>
      </c>
      <c r="E50" s="33">
        <v>17540.9486</v>
      </c>
      <c r="F50" s="33">
        <v>15962.072226002692</v>
      </c>
      <c r="G50" s="33">
        <v>13415.607340999999</v>
      </c>
      <c r="H50" s="33"/>
      <c r="I50" s="33"/>
      <c r="J50" s="33">
        <v>4.9661039999999996</v>
      </c>
      <c r="K50" s="33"/>
      <c r="L50" s="30">
        <f t="shared" si="2"/>
        <v>366.35002399999496</v>
      </c>
      <c r="M50" s="33">
        <v>66681.434854002684</v>
      </c>
      <c r="N50" s="23">
        <v>1</v>
      </c>
      <c r="O50" s="37">
        <v>1.1504134571782578</v>
      </c>
      <c r="Q50" s="24"/>
    </row>
    <row r="51" spans="1:17" s="17" customFormat="1" ht="33.75" x14ac:dyDescent="0.25">
      <c r="A51" s="17">
        <v>31</v>
      </c>
      <c r="B51" s="7" t="s">
        <v>66</v>
      </c>
      <c r="C51" s="33">
        <v>27135.478009999999</v>
      </c>
      <c r="D51" s="33">
        <v>6107.0656019999988</v>
      </c>
      <c r="E51" s="33">
        <v>17540.9486</v>
      </c>
      <c r="F51" s="33">
        <v>27363.553296805112</v>
      </c>
      <c r="G51" s="33">
        <v>22998.322002999997</v>
      </c>
      <c r="H51" s="33"/>
      <c r="I51" s="33"/>
      <c r="J51" s="33">
        <v>8.5125039999999998</v>
      </c>
      <c r="K51" s="33"/>
      <c r="L51" s="30">
        <f t="shared" si="2"/>
        <v>627.92168200000947</v>
      </c>
      <c r="M51" s="33">
        <v>101781.80169780512</v>
      </c>
      <c r="N51" s="23">
        <v>1</v>
      </c>
      <c r="O51" s="37">
        <v>1.7679222316604006</v>
      </c>
      <c r="Q51" s="24"/>
    </row>
    <row r="52" spans="1:17" s="17" customFormat="1" ht="45" x14ac:dyDescent="0.25">
      <c r="A52" s="17">
        <v>117</v>
      </c>
      <c r="B52" s="7" t="s">
        <v>67</v>
      </c>
      <c r="C52" s="33">
        <v>97293.777814000001</v>
      </c>
      <c r="D52" s="33">
        <v>5450.5601280000001</v>
      </c>
      <c r="E52" s="33"/>
      <c r="F52" s="33">
        <v>4625.5221729999994</v>
      </c>
      <c r="G52" s="33">
        <v>8713.7466220000006</v>
      </c>
      <c r="H52" s="33"/>
      <c r="I52" s="33">
        <v>1324.2861479999999</v>
      </c>
      <c r="J52" s="33">
        <v>146.66651999999999</v>
      </c>
      <c r="K52" s="33"/>
      <c r="L52" s="30">
        <f t="shared" si="2"/>
        <v>1186.035430000009</v>
      </c>
      <c r="M52" s="33">
        <v>118740.59483500001</v>
      </c>
      <c r="N52" s="23">
        <v>1</v>
      </c>
      <c r="O52" s="37">
        <v>0.99999979084659274</v>
      </c>
      <c r="Q52" s="24"/>
    </row>
    <row r="53" spans="1:17" s="17" customFormat="1" ht="45" x14ac:dyDescent="0.25">
      <c r="A53" s="17">
        <v>117</v>
      </c>
      <c r="B53" s="7" t="s">
        <v>68</v>
      </c>
      <c r="C53" s="33">
        <v>97293.777814000001</v>
      </c>
      <c r="D53" s="33">
        <v>5450.5601280000001</v>
      </c>
      <c r="E53" s="33"/>
      <c r="F53" s="33">
        <v>4625.5221729999994</v>
      </c>
      <c r="G53" s="33">
        <v>8713.7466220000006</v>
      </c>
      <c r="H53" s="33"/>
      <c r="I53" s="33">
        <v>1324.2861479999999</v>
      </c>
      <c r="J53" s="33">
        <v>146.66651999999999</v>
      </c>
      <c r="K53" s="33"/>
      <c r="L53" s="30">
        <f t="shared" si="2"/>
        <v>1186.035430000009</v>
      </c>
      <c r="M53" s="33">
        <v>118740.59483500001</v>
      </c>
      <c r="N53" s="23">
        <v>1</v>
      </c>
      <c r="O53" s="37">
        <v>1</v>
      </c>
      <c r="Q53" s="24"/>
    </row>
    <row r="54" spans="1:17" s="17" customFormat="1" ht="45" x14ac:dyDescent="0.25">
      <c r="A54" s="17">
        <v>117</v>
      </c>
      <c r="B54" s="7" t="s">
        <v>69</v>
      </c>
      <c r="C54" s="33">
        <v>97293.777814000001</v>
      </c>
      <c r="D54" s="33">
        <v>5450.5601280000001</v>
      </c>
      <c r="E54" s="33"/>
      <c r="F54" s="33">
        <v>4625.5221729999994</v>
      </c>
      <c r="G54" s="33">
        <v>8713.7466220000006</v>
      </c>
      <c r="H54" s="33"/>
      <c r="I54" s="33">
        <v>1324.2861479999999</v>
      </c>
      <c r="J54" s="33">
        <v>146.66651999999999</v>
      </c>
      <c r="K54" s="33"/>
      <c r="L54" s="30">
        <f t="shared" si="2"/>
        <v>1186.035430000009</v>
      </c>
      <c r="M54" s="33">
        <v>118740.59483500001</v>
      </c>
      <c r="N54" s="23">
        <v>1</v>
      </c>
      <c r="O54" s="37">
        <v>0.99999970662939608</v>
      </c>
      <c r="Q54" s="24"/>
    </row>
    <row r="55" spans="1:17" s="17" customFormat="1" ht="45" x14ac:dyDescent="0.25">
      <c r="A55" s="17">
        <v>117</v>
      </c>
      <c r="B55" s="7" t="s">
        <v>70</v>
      </c>
      <c r="C55" s="33">
        <v>97293.777814000001</v>
      </c>
      <c r="D55" s="33">
        <v>5450.5601280000001</v>
      </c>
      <c r="E55" s="33"/>
      <c r="F55" s="33">
        <v>4625.5221729999994</v>
      </c>
      <c r="G55" s="33">
        <v>8713.7466220000006</v>
      </c>
      <c r="H55" s="33"/>
      <c r="I55" s="33">
        <v>1324.2861479999999</v>
      </c>
      <c r="J55" s="33">
        <v>146.66651999999999</v>
      </c>
      <c r="K55" s="33"/>
      <c r="L55" s="30">
        <f t="shared" si="2"/>
        <v>1186.035430000009</v>
      </c>
      <c r="M55" s="33">
        <v>118740.59483500001</v>
      </c>
      <c r="N55" s="23">
        <v>1</v>
      </c>
      <c r="O55" s="37">
        <v>1</v>
      </c>
      <c r="Q55" s="24"/>
    </row>
    <row r="56" spans="1:17" s="17" customFormat="1" ht="22.5" x14ac:dyDescent="0.25">
      <c r="A56" s="17">
        <v>200</v>
      </c>
      <c r="B56" s="7" t="s">
        <v>71</v>
      </c>
      <c r="C56" s="34">
        <v>5188.6511730000002</v>
      </c>
      <c r="D56" s="34">
        <v>151.125969</v>
      </c>
      <c r="E56" s="34"/>
      <c r="F56" s="34">
        <v>211.13341099999997</v>
      </c>
      <c r="G56" s="34">
        <v>264.069031</v>
      </c>
      <c r="H56" s="34"/>
      <c r="I56" s="34">
        <v>27.677993999999998</v>
      </c>
      <c r="J56" s="34">
        <v>26.400088</v>
      </c>
      <c r="K56" s="34"/>
      <c r="L56" s="30">
        <f t="shared" si="2"/>
        <v>21.424392000000406</v>
      </c>
      <c r="M56" s="33">
        <v>5890.4820580000005</v>
      </c>
      <c r="N56" s="23">
        <v>1</v>
      </c>
      <c r="O56" s="37">
        <v>0.99979932745938915</v>
      </c>
      <c r="Q56" s="24"/>
    </row>
    <row r="57" spans="1:17" s="17" customFormat="1" ht="45" x14ac:dyDescent="0.25">
      <c r="A57" s="17">
        <v>800</v>
      </c>
      <c r="B57" s="7" t="s">
        <v>41</v>
      </c>
      <c r="C57" s="34">
        <v>5188.584057</v>
      </c>
      <c r="D57" s="34">
        <v>151.12471599999998</v>
      </c>
      <c r="E57" s="34"/>
      <c r="F57" s="34">
        <v>211.13234299999999</v>
      </c>
      <c r="G57" s="34">
        <v>264.06282199999998</v>
      </c>
      <c r="H57" s="34"/>
      <c r="I57" s="34">
        <v>27.676783</v>
      </c>
      <c r="J57" s="34">
        <v>26.400088</v>
      </c>
      <c r="K57" s="34"/>
      <c r="L57" s="30">
        <f t="shared" si="2"/>
        <v>21.422916000000082</v>
      </c>
      <c r="M57" s="33">
        <v>5890.4037250000001</v>
      </c>
      <c r="N57" s="23">
        <v>1</v>
      </c>
      <c r="O57" s="37">
        <v>0.99996711176193609</v>
      </c>
      <c r="Q57" s="24"/>
    </row>
    <row r="58" spans="1:17" s="17" customFormat="1" ht="33.75" x14ac:dyDescent="0.25">
      <c r="A58" s="17">
        <v>40</v>
      </c>
      <c r="B58" s="7" t="s">
        <v>42</v>
      </c>
      <c r="C58" s="34">
        <v>5188.2930009999991</v>
      </c>
      <c r="D58" s="34">
        <v>151.12095499999998</v>
      </c>
      <c r="E58" s="34"/>
      <c r="F58" s="34">
        <v>211.12408999999997</v>
      </c>
      <c r="G58" s="34">
        <v>264.05861199999998</v>
      </c>
      <c r="H58" s="34"/>
      <c r="I58" s="34">
        <v>27.676154</v>
      </c>
      <c r="J58" s="34">
        <v>26.398944</v>
      </c>
      <c r="K58" s="34"/>
      <c r="L58" s="30">
        <f t="shared" si="2"/>
        <v>21.422804000000525</v>
      </c>
      <c r="M58" s="33">
        <v>5890.0945599999995</v>
      </c>
      <c r="N58" s="23">
        <v>1</v>
      </c>
      <c r="O58" s="37">
        <v>1.0017224579158539</v>
      </c>
      <c r="Q58" s="24"/>
    </row>
    <row r="59" spans="1:17" x14ac:dyDescent="0.25">
      <c r="B59" s="8"/>
      <c r="C59" s="9"/>
      <c r="D59" s="9"/>
      <c r="E59" s="9"/>
      <c r="F59" s="10"/>
      <c r="G59" s="10"/>
      <c r="H59" s="10"/>
      <c r="I59" s="10"/>
      <c r="J59" s="10"/>
      <c r="K59" s="10"/>
      <c r="L59" s="10"/>
      <c r="M59" s="10"/>
      <c r="N59" s="9"/>
      <c r="O59" s="9"/>
      <c r="Q59" s="24"/>
    </row>
    <row r="60" spans="1:17" ht="15.75" x14ac:dyDescent="0.25">
      <c r="B60" s="2"/>
      <c r="C60" s="3"/>
      <c r="D60" s="4"/>
      <c r="E60" s="4"/>
      <c r="F60" s="4" t="s">
        <v>14</v>
      </c>
      <c r="G60" s="4">
        <v>2021</v>
      </c>
      <c r="H60" s="4" t="s">
        <v>0</v>
      </c>
      <c r="I60" s="4"/>
      <c r="J60" s="4"/>
      <c r="K60" s="4"/>
      <c r="L60" s="4"/>
      <c r="M60" s="4"/>
      <c r="N60" s="2"/>
      <c r="O60" s="2"/>
      <c r="Q60" s="24"/>
    </row>
    <row r="61" spans="1:17" ht="8.25" customHeight="1" x14ac:dyDescent="0.25">
      <c r="B61" s="16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16"/>
      <c r="O61" s="16"/>
      <c r="Q61" s="24"/>
    </row>
    <row r="62" spans="1:17" ht="60" x14ac:dyDescent="0.25">
      <c r="B62" s="44" t="s">
        <v>15</v>
      </c>
      <c r="C62" s="44" t="s">
        <v>16</v>
      </c>
      <c r="D62" s="44"/>
      <c r="E62" s="44"/>
      <c r="F62" s="44" t="s">
        <v>17</v>
      </c>
      <c r="G62" s="44"/>
      <c r="H62" s="44"/>
      <c r="I62" s="44"/>
      <c r="J62" s="44"/>
      <c r="K62" s="44"/>
      <c r="L62" s="44"/>
      <c r="M62" s="6" t="s">
        <v>18</v>
      </c>
      <c r="N62" s="6" t="s">
        <v>19</v>
      </c>
      <c r="O62" s="6" t="s">
        <v>20</v>
      </c>
      <c r="Q62" s="24"/>
    </row>
    <row r="63" spans="1:17" x14ac:dyDescent="0.25">
      <c r="B63" s="44"/>
      <c r="C63" s="5" t="s">
        <v>21</v>
      </c>
      <c r="D63" s="5" t="s">
        <v>22</v>
      </c>
      <c r="E63" s="5" t="s">
        <v>23</v>
      </c>
      <c r="F63" s="5" t="s">
        <v>24</v>
      </c>
      <c r="G63" s="5" t="s">
        <v>25</v>
      </c>
      <c r="H63" s="5" t="s">
        <v>26</v>
      </c>
      <c r="I63" s="5" t="s">
        <v>27</v>
      </c>
      <c r="J63" s="5" t="s">
        <v>28</v>
      </c>
      <c r="K63" s="5" t="s">
        <v>29</v>
      </c>
      <c r="L63" s="5" t="s">
        <v>30</v>
      </c>
      <c r="M63" s="18"/>
      <c r="N63" s="18"/>
      <c r="O63" s="18"/>
      <c r="Q63" s="24"/>
    </row>
    <row r="64" spans="1:17" ht="24" x14ac:dyDescent="0.25">
      <c r="B64" s="5">
        <v>1</v>
      </c>
      <c r="C64" s="5">
        <v>2</v>
      </c>
      <c r="D64" s="5">
        <v>3</v>
      </c>
      <c r="E64" s="5">
        <v>4</v>
      </c>
      <c r="F64" s="5">
        <v>5</v>
      </c>
      <c r="G64" s="5">
        <v>6</v>
      </c>
      <c r="H64" s="5">
        <v>7</v>
      </c>
      <c r="I64" s="5">
        <v>8</v>
      </c>
      <c r="J64" s="5">
        <v>9</v>
      </c>
      <c r="K64" s="5">
        <v>10</v>
      </c>
      <c r="L64" s="5">
        <v>11</v>
      </c>
      <c r="M64" s="6" t="s">
        <v>31</v>
      </c>
      <c r="N64" s="5">
        <v>13</v>
      </c>
      <c r="O64" s="5">
        <v>14</v>
      </c>
      <c r="Q64" s="24"/>
    </row>
    <row r="65" spans="1:17" ht="67.5" x14ac:dyDescent="0.25">
      <c r="A65">
        <v>106</v>
      </c>
      <c r="B65" s="7" t="s">
        <v>1</v>
      </c>
      <c r="C65" s="30">
        <v>5293.5779843800001</v>
      </c>
      <c r="D65" s="30"/>
      <c r="E65" s="30"/>
      <c r="F65" s="30">
        <v>5817.4804359999998</v>
      </c>
      <c r="G65" s="30">
        <v>2531.9345599999997</v>
      </c>
      <c r="H65" s="30"/>
      <c r="I65" s="30"/>
      <c r="J65" s="30"/>
      <c r="K65" s="30"/>
      <c r="L65" s="30">
        <f>M65-C65-D65-E65-F65-G65-H65-I65-J65-K65</f>
        <v>23.274847999997291</v>
      </c>
      <c r="M65" s="30">
        <v>13666.267828379998</v>
      </c>
      <c r="N65" s="22">
        <v>1</v>
      </c>
      <c r="O65" s="35">
        <v>1.8313599706485051</v>
      </c>
      <c r="Q65" s="24"/>
    </row>
    <row r="66" spans="1:17" ht="90" x14ac:dyDescent="0.25">
      <c r="A66">
        <v>335</v>
      </c>
      <c r="B66" s="7" t="s">
        <v>32</v>
      </c>
      <c r="C66" s="30">
        <v>5293.5738709999996</v>
      </c>
      <c r="D66" s="30"/>
      <c r="E66" s="30"/>
      <c r="F66" s="30">
        <v>5817.4765389999993</v>
      </c>
      <c r="G66" s="30">
        <v>2531.9328059999998</v>
      </c>
      <c r="H66" s="30"/>
      <c r="I66" s="30"/>
      <c r="J66" s="30"/>
      <c r="K66" s="30"/>
      <c r="L66" s="30">
        <f t="shared" ref="L66:L114" si="3">M66-C66-D66-E66-F66-G66-H66-I66-J66-K66</f>
        <v>23.264847999999802</v>
      </c>
      <c r="M66" s="30">
        <v>13666.248063999998</v>
      </c>
      <c r="N66" s="22">
        <v>1</v>
      </c>
      <c r="O66" s="35">
        <v>1.5489501366313083</v>
      </c>
      <c r="Q66" s="24"/>
    </row>
    <row r="67" spans="1:17" ht="45" x14ac:dyDescent="0.25">
      <c r="A67">
        <v>31</v>
      </c>
      <c r="B67" s="7" t="s">
        <v>2</v>
      </c>
      <c r="C67" s="30">
        <v>5293.5601580000002</v>
      </c>
      <c r="D67" s="30"/>
      <c r="E67" s="30"/>
      <c r="F67" s="30">
        <v>5817.4554850000004</v>
      </c>
      <c r="G67" s="30">
        <v>2531.924775</v>
      </c>
      <c r="H67" s="30"/>
      <c r="I67" s="30"/>
      <c r="J67" s="30"/>
      <c r="K67" s="30"/>
      <c r="L67" s="30">
        <f t="shared" si="3"/>
        <v>23.274799999998777</v>
      </c>
      <c r="M67" s="30">
        <v>13666.215217999999</v>
      </c>
      <c r="N67" s="22">
        <v>1</v>
      </c>
      <c r="O67" s="35">
        <v>1.380864701200726</v>
      </c>
      <c r="Q67" s="24"/>
    </row>
    <row r="68" spans="1:17" ht="33.75" x14ac:dyDescent="0.25">
      <c r="A68">
        <v>8796</v>
      </c>
      <c r="B68" s="7" t="s">
        <v>33</v>
      </c>
      <c r="C68" s="30">
        <v>5293.5738709999996</v>
      </c>
      <c r="D68" s="30"/>
      <c r="E68" s="30"/>
      <c r="F68" s="30">
        <v>5817.4767759999995</v>
      </c>
      <c r="G68" s="30">
        <v>2531.932875</v>
      </c>
      <c r="H68" s="30"/>
      <c r="I68" s="30"/>
      <c r="J68" s="30"/>
      <c r="K68" s="30"/>
      <c r="L68" s="30">
        <f t="shared" si="3"/>
        <v>23.264848000001166</v>
      </c>
      <c r="M68" s="30">
        <v>13666.248369999999</v>
      </c>
      <c r="N68" s="22">
        <v>1</v>
      </c>
      <c r="O68" s="35">
        <v>1.2776685890254438</v>
      </c>
      <c r="Q68" s="24"/>
    </row>
    <row r="69" spans="1:17" ht="90" x14ac:dyDescent="0.25">
      <c r="A69">
        <v>1</v>
      </c>
      <c r="B69" s="7" t="s">
        <v>74</v>
      </c>
      <c r="C69" s="30">
        <v>8515.7689439999995</v>
      </c>
      <c r="D69" s="30"/>
      <c r="E69" s="30"/>
      <c r="F69" s="30">
        <v>9358.5788830000001</v>
      </c>
      <c r="G69" s="30">
        <v>4073.1302449999998</v>
      </c>
      <c r="H69" s="30"/>
      <c r="I69" s="30"/>
      <c r="J69" s="30"/>
      <c r="K69" s="30"/>
      <c r="L69" s="30">
        <f t="shared" si="3"/>
        <v>37.441606999999294</v>
      </c>
      <c r="M69" s="30">
        <v>21984.919678999999</v>
      </c>
      <c r="N69" s="22">
        <v>1</v>
      </c>
      <c r="O69" s="35">
        <v>0.70569191184353208</v>
      </c>
      <c r="Q69" s="24"/>
    </row>
    <row r="70" spans="1:17" ht="90" x14ac:dyDescent="0.25">
      <c r="A70">
        <v>435</v>
      </c>
      <c r="B70" s="7" t="s">
        <v>34</v>
      </c>
      <c r="C70" s="30">
        <v>8515.7552319999995</v>
      </c>
      <c r="D70" s="30"/>
      <c r="E70" s="30"/>
      <c r="F70" s="30">
        <v>9358.5564269999995</v>
      </c>
      <c r="G70" s="30">
        <v>4073.1145679999995</v>
      </c>
      <c r="H70" s="30"/>
      <c r="I70" s="30"/>
      <c r="J70" s="30"/>
      <c r="K70" s="30"/>
      <c r="L70" s="30">
        <f t="shared" si="3"/>
        <v>37.441558999996687</v>
      </c>
      <c r="M70" s="30">
        <v>21984.867785999995</v>
      </c>
      <c r="N70" s="22">
        <v>1</v>
      </c>
      <c r="O70" s="35">
        <v>0.65440934985492571</v>
      </c>
      <c r="Q70" s="24"/>
    </row>
    <row r="71" spans="1:17" ht="56.25" x14ac:dyDescent="0.25">
      <c r="A71">
        <v>101</v>
      </c>
      <c r="B71" s="7" t="s">
        <v>3</v>
      </c>
      <c r="C71" s="30">
        <v>6674.972992</v>
      </c>
      <c r="D71" s="30"/>
      <c r="E71" s="30"/>
      <c r="F71" s="30">
        <v>7335.5892509999994</v>
      </c>
      <c r="G71" s="30">
        <v>3192.6633709999996</v>
      </c>
      <c r="H71" s="30"/>
      <c r="I71" s="30"/>
      <c r="J71" s="30"/>
      <c r="K71" s="30"/>
      <c r="L71" s="30">
        <f t="shared" si="3"/>
        <v>29.348441000002822</v>
      </c>
      <c r="M71" s="30">
        <v>17232.574055000001</v>
      </c>
      <c r="N71" s="22">
        <v>1</v>
      </c>
      <c r="O71" s="35">
        <v>1.5070143814735555</v>
      </c>
      <c r="Q71" s="24"/>
    </row>
    <row r="72" spans="1:17" ht="78.75" x14ac:dyDescent="0.25">
      <c r="A72">
        <v>424</v>
      </c>
      <c r="B72" s="7" t="s">
        <v>35</v>
      </c>
      <c r="C72" s="30">
        <v>6674.6301899999999</v>
      </c>
      <c r="D72" s="30"/>
      <c r="E72" s="30"/>
      <c r="F72" s="30">
        <v>7335.2190789999995</v>
      </c>
      <c r="G72" s="30">
        <v>3194.5514719999996</v>
      </c>
      <c r="H72" s="30"/>
      <c r="I72" s="30"/>
      <c r="J72" s="30"/>
      <c r="K72" s="30"/>
      <c r="L72" s="30">
        <f t="shared" si="3"/>
        <v>27.295032000000447</v>
      </c>
      <c r="M72" s="30">
        <v>17231.695772999999</v>
      </c>
      <c r="N72" s="22">
        <v>1</v>
      </c>
      <c r="O72" s="35">
        <v>1.2355421305574696</v>
      </c>
      <c r="Q72" s="24"/>
    </row>
    <row r="73" spans="1:17" ht="45" x14ac:dyDescent="0.25">
      <c r="A73">
        <v>35</v>
      </c>
      <c r="B73" s="7" t="s">
        <v>4</v>
      </c>
      <c r="C73" s="31">
        <v>7827.2290399999993</v>
      </c>
      <c r="D73" s="31"/>
      <c r="E73" s="31"/>
      <c r="F73" s="31">
        <v>8601.8874169999981</v>
      </c>
      <c r="G73" s="31">
        <v>3743.7954499999996</v>
      </c>
      <c r="H73" s="31"/>
      <c r="I73" s="31"/>
      <c r="J73" s="31"/>
      <c r="K73" s="31"/>
      <c r="L73" s="30">
        <f t="shared" si="3"/>
        <v>34.414542000000438</v>
      </c>
      <c r="M73" s="31">
        <v>20207.326448999997</v>
      </c>
      <c r="N73" s="29">
        <v>1</v>
      </c>
      <c r="O73" s="38">
        <v>0.89967782103461325</v>
      </c>
      <c r="Q73" s="24"/>
    </row>
    <row r="74" spans="1:17" ht="33.75" x14ac:dyDescent="0.25">
      <c r="A74">
        <v>8635</v>
      </c>
      <c r="B74" s="7" t="s">
        <v>36</v>
      </c>
      <c r="C74" s="31">
        <v>7825.2819209999998</v>
      </c>
      <c r="D74" s="31"/>
      <c r="E74" s="31"/>
      <c r="F74" s="31">
        <v>8599.7506570000023</v>
      </c>
      <c r="G74" s="31">
        <v>3742.861656</v>
      </c>
      <c r="H74" s="31"/>
      <c r="I74" s="31"/>
      <c r="J74" s="31"/>
      <c r="K74" s="31"/>
      <c r="L74" s="30">
        <f t="shared" si="3"/>
        <v>34.406233999999131</v>
      </c>
      <c r="M74" s="31">
        <v>20202.300468000001</v>
      </c>
      <c r="N74" s="29">
        <v>1</v>
      </c>
      <c r="O74" s="38">
        <v>0.87804228269085471</v>
      </c>
      <c r="Q74" s="24"/>
    </row>
    <row r="75" spans="1:17" ht="90" x14ac:dyDescent="0.25">
      <c r="A75">
        <v>5</v>
      </c>
      <c r="B75" s="7" t="s">
        <v>5</v>
      </c>
      <c r="C75" s="31">
        <v>8055.3574179999996</v>
      </c>
      <c r="D75" s="31"/>
      <c r="E75" s="31"/>
      <c r="F75" s="31">
        <v>8852.6031390000007</v>
      </c>
      <c r="G75" s="31">
        <v>3852.906931</v>
      </c>
      <c r="H75" s="31"/>
      <c r="I75" s="31"/>
      <c r="J75" s="31"/>
      <c r="K75" s="31"/>
      <c r="L75" s="30">
        <f t="shared" si="3"/>
        <v>35.427463999999873</v>
      </c>
      <c r="M75" s="31">
        <v>20796.294952</v>
      </c>
      <c r="N75" s="29">
        <v>1</v>
      </c>
      <c r="O75" s="38">
        <v>0.71042000674159311</v>
      </c>
      <c r="Q75" s="24"/>
    </row>
    <row r="76" spans="1:17" ht="90" x14ac:dyDescent="0.25">
      <c r="A76">
        <v>1361</v>
      </c>
      <c r="B76" s="7" t="s">
        <v>37</v>
      </c>
      <c r="C76" s="31">
        <v>8055.4396909999996</v>
      </c>
      <c r="D76" s="31"/>
      <c r="E76" s="31"/>
      <c r="F76" s="31">
        <v>8852.6872510000012</v>
      </c>
      <c r="G76" s="31">
        <v>3852.9466330000005</v>
      </c>
      <c r="H76" s="31"/>
      <c r="I76" s="31"/>
      <c r="J76" s="31"/>
      <c r="K76" s="31"/>
      <c r="L76" s="30">
        <f t="shared" si="3"/>
        <v>35.418233000001237</v>
      </c>
      <c r="M76" s="31">
        <v>20796.491808000002</v>
      </c>
      <c r="N76" s="29">
        <v>1</v>
      </c>
      <c r="O76" s="38">
        <v>0.70260844609922612</v>
      </c>
      <c r="Q76" s="24"/>
    </row>
    <row r="77" spans="1:17" ht="33.75" x14ac:dyDescent="0.25">
      <c r="A77">
        <v>8</v>
      </c>
      <c r="B77" s="7" t="s">
        <v>6</v>
      </c>
      <c r="C77" s="31">
        <v>8055.4808279999997</v>
      </c>
      <c r="D77" s="31"/>
      <c r="E77" s="31"/>
      <c r="F77" s="31">
        <v>8852.7272730000004</v>
      </c>
      <c r="G77" s="31">
        <v>3852.9656540000001</v>
      </c>
      <c r="H77" s="31"/>
      <c r="I77" s="31"/>
      <c r="J77" s="31"/>
      <c r="K77" s="31"/>
      <c r="L77" s="30">
        <f t="shared" si="3"/>
        <v>35.418332000004284</v>
      </c>
      <c r="M77" s="31">
        <v>20796.592087000005</v>
      </c>
      <c r="N77" s="29">
        <v>1</v>
      </c>
      <c r="O77" s="38">
        <v>0.74275552866451711</v>
      </c>
      <c r="Q77" s="24"/>
    </row>
    <row r="78" spans="1:17" ht="33.75" x14ac:dyDescent="0.25">
      <c r="A78">
        <v>1426</v>
      </c>
      <c r="B78" s="7" t="s">
        <v>38</v>
      </c>
      <c r="C78" s="31">
        <v>8055.4396909999996</v>
      </c>
      <c r="D78" s="31"/>
      <c r="E78" s="31"/>
      <c r="F78" s="31">
        <v>8852.6880789999996</v>
      </c>
      <c r="G78" s="31">
        <v>3855.4231460000001</v>
      </c>
      <c r="H78" s="31"/>
      <c r="I78" s="31"/>
      <c r="J78" s="31"/>
      <c r="K78" s="31"/>
      <c r="L78" s="30">
        <f t="shared" si="3"/>
        <v>32.94199000000026</v>
      </c>
      <c r="M78" s="31">
        <v>20796.492905999999</v>
      </c>
      <c r="N78" s="29">
        <v>1</v>
      </c>
      <c r="O78" s="38">
        <v>0.83898512690078564</v>
      </c>
      <c r="Q78" s="24"/>
    </row>
    <row r="79" spans="1:17" ht="33.75" x14ac:dyDescent="0.25">
      <c r="A79">
        <v>175</v>
      </c>
      <c r="B79" s="7" t="s">
        <v>39</v>
      </c>
      <c r="C79" s="31">
        <v>2992.0235909999997</v>
      </c>
      <c r="D79" s="31"/>
      <c r="E79" s="31"/>
      <c r="F79" s="31">
        <v>3288.1376910000004</v>
      </c>
      <c r="G79" s="31">
        <v>1431.0917159999999</v>
      </c>
      <c r="H79" s="31"/>
      <c r="I79" s="31"/>
      <c r="J79" s="31"/>
      <c r="K79" s="31"/>
      <c r="L79" s="30">
        <f t="shared" si="3"/>
        <v>13.145420999999715</v>
      </c>
      <c r="M79" s="31">
        <v>7724.3984189999992</v>
      </c>
      <c r="N79" s="29">
        <v>1</v>
      </c>
      <c r="O79" s="38">
        <v>1.8605762036255584</v>
      </c>
      <c r="Q79" s="24"/>
    </row>
    <row r="80" spans="1:17" ht="78.75" x14ac:dyDescent="0.25">
      <c r="A80">
        <v>3</v>
      </c>
      <c r="B80" s="7" t="s">
        <v>7</v>
      </c>
      <c r="C80" s="31">
        <v>8515.7689439999995</v>
      </c>
      <c r="D80" s="31"/>
      <c r="E80" s="31"/>
      <c r="F80" s="31">
        <v>9358.5788830000001</v>
      </c>
      <c r="G80" s="31">
        <v>4073.1302449999998</v>
      </c>
      <c r="H80" s="31"/>
      <c r="I80" s="31"/>
      <c r="J80" s="31"/>
      <c r="K80" s="31"/>
      <c r="L80" s="30">
        <f t="shared" si="3"/>
        <v>37.441606999999294</v>
      </c>
      <c r="M80" s="31">
        <v>21984.919678999999</v>
      </c>
      <c r="N80" s="29">
        <v>1</v>
      </c>
      <c r="O80" s="38">
        <v>0.71684971168610523</v>
      </c>
      <c r="Q80" s="24"/>
    </row>
    <row r="81" spans="1:17" ht="78.75" x14ac:dyDescent="0.25">
      <c r="A81">
        <v>426</v>
      </c>
      <c r="B81" s="7" t="s">
        <v>40</v>
      </c>
      <c r="C81" s="31">
        <v>8515.7552319999995</v>
      </c>
      <c r="D81" s="31"/>
      <c r="E81" s="31"/>
      <c r="F81" s="31">
        <v>9358.5559729999986</v>
      </c>
      <c r="G81" s="31">
        <v>4073.114399</v>
      </c>
      <c r="H81" s="31"/>
      <c r="I81" s="31"/>
      <c r="J81" s="31"/>
      <c r="K81" s="31"/>
      <c r="L81" s="30">
        <f t="shared" si="3"/>
        <v>37.441558999997142</v>
      </c>
      <c r="M81" s="31">
        <v>21984.867162999995</v>
      </c>
      <c r="N81" s="29">
        <v>1</v>
      </c>
      <c r="O81" s="38">
        <v>0.67088069054482868</v>
      </c>
      <c r="Q81" s="24"/>
    </row>
    <row r="82" spans="1:17" ht="33.75" x14ac:dyDescent="0.25">
      <c r="A82">
        <v>141269</v>
      </c>
      <c r="B82" s="7" t="s">
        <v>75</v>
      </c>
      <c r="C82" s="31">
        <v>118.24719492</v>
      </c>
      <c r="D82" s="31">
        <v>0.183365</v>
      </c>
      <c r="E82" s="31"/>
      <c r="F82" s="31">
        <v>7.8927309999999995</v>
      </c>
      <c r="G82" s="31">
        <v>6.1290269999999998</v>
      </c>
      <c r="H82" s="31"/>
      <c r="I82" s="31">
        <v>0.45968200000000004</v>
      </c>
      <c r="J82" s="31"/>
      <c r="K82" s="31"/>
      <c r="L82" s="30">
        <f t="shared" si="3"/>
        <v>0.16385199999999311</v>
      </c>
      <c r="M82" s="30">
        <v>133.07585191999999</v>
      </c>
      <c r="N82" s="22">
        <v>1</v>
      </c>
      <c r="O82" s="35">
        <v>1.0200949161054977</v>
      </c>
      <c r="Q82" s="24"/>
    </row>
    <row r="83" spans="1:17" ht="33.75" x14ac:dyDescent="0.25">
      <c r="A83">
        <v>41616</v>
      </c>
      <c r="B83" s="7" t="s">
        <v>76</v>
      </c>
      <c r="C83" s="31">
        <v>120.41756084000001</v>
      </c>
      <c r="D83" s="31">
        <v>0.18673099999999998</v>
      </c>
      <c r="E83" s="31"/>
      <c r="F83" s="31">
        <v>8.0374369999999988</v>
      </c>
      <c r="G83" s="31">
        <v>6.2414719999999999</v>
      </c>
      <c r="H83" s="31"/>
      <c r="I83" s="31">
        <v>0.468113</v>
      </c>
      <c r="J83" s="31"/>
      <c r="K83" s="31"/>
      <c r="L83" s="30">
        <f t="shared" si="3"/>
        <v>0.15696000000000931</v>
      </c>
      <c r="M83" s="30">
        <v>135.50827384000002</v>
      </c>
      <c r="N83" s="22">
        <v>1</v>
      </c>
      <c r="O83" s="35">
        <v>0.96879693231874164</v>
      </c>
      <c r="Q83" s="24"/>
    </row>
    <row r="84" spans="1:17" ht="33.75" x14ac:dyDescent="0.25">
      <c r="A84">
        <v>292995</v>
      </c>
      <c r="B84" s="7" t="s">
        <v>77</v>
      </c>
      <c r="C84" s="31">
        <v>116.87467528000001</v>
      </c>
      <c r="D84" s="31">
        <v>0.18123799999999998</v>
      </c>
      <c r="E84" s="31"/>
      <c r="F84" s="31">
        <v>7.8012699999999997</v>
      </c>
      <c r="G84" s="31">
        <v>6.0577139999999998</v>
      </c>
      <c r="H84" s="31"/>
      <c r="I84" s="31">
        <v>0.454349</v>
      </c>
      <c r="J84" s="31"/>
      <c r="K84" s="31"/>
      <c r="L84" s="30">
        <f t="shared" si="3"/>
        <v>0.16198999999999641</v>
      </c>
      <c r="M84" s="30">
        <v>131.53123628</v>
      </c>
      <c r="N84" s="22">
        <v>1</v>
      </c>
      <c r="O84" s="35">
        <v>1.0482681064936159</v>
      </c>
      <c r="Q84" s="24"/>
    </row>
    <row r="85" spans="1:17" ht="33.75" x14ac:dyDescent="0.25">
      <c r="A85">
        <v>21961</v>
      </c>
      <c r="B85" s="7" t="s">
        <v>78</v>
      </c>
      <c r="C85" s="31">
        <v>114.10925638000001</v>
      </c>
      <c r="D85" s="31">
        <v>0.176949</v>
      </c>
      <c r="E85" s="31"/>
      <c r="F85" s="31">
        <v>7.6165070000000004</v>
      </c>
      <c r="G85" s="31">
        <v>5.914515999999999</v>
      </c>
      <c r="H85" s="31"/>
      <c r="I85" s="31">
        <v>0.44357599999999997</v>
      </c>
      <c r="J85" s="31"/>
      <c r="K85" s="31"/>
      <c r="L85" s="30">
        <f t="shared" si="3"/>
        <v>0.15812500000000385</v>
      </c>
      <c r="M85" s="30">
        <v>128.41892938000001</v>
      </c>
      <c r="N85" s="22">
        <v>1</v>
      </c>
      <c r="O85" s="35">
        <v>1.0725054372042608</v>
      </c>
      <c r="Q85" s="24"/>
    </row>
    <row r="86" spans="1:17" ht="45" x14ac:dyDescent="0.25">
      <c r="A86" s="25">
        <v>80820</v>
      </c>
      <c r="B86" s="7" t="s">
        <v>79</v>
      </c>
      <c r="C86" s="31">
        <v>113.67745711000001</v>
      </c>
      <c r="D86" s="31">
        <v>0.17627899999999999</v>
      </c>
      <c r="E86" s="31"/>
      <c r="F86" s="31">
        <v>7.5876409999999996</v>
      </c>
      <c r="G86" s="31">
        <v>5.8920469999999998</v>
      </c>
      <c r="H86" s="31"/>
      <c r="I86" s="31">
        <v>0.44191400000000003</v>
      </c>
      <c r="J86" s="31"/>
      <c r="K86" s="31"/>
      <c r="L86" s="30">
        <f t="shared" si="3"/>
        <v>0.15757599999999405</v>
      </c>
      <c r="M86" s="30">
        <v>127.93291411</v>
      </c>
      <c r="N86" s="22">
        <v>1</v>
      </c>
      <c r="O86" s="35">
        <v>1.0908060757531979</v>
      </c>
      <c r="Q86" s="24"/>
    </row>
    <row r="87" spans="1:17" ht="33.75" x14ac:dyDescent="0.25">
      <c r="A87">
        <v>144558</v>
      </c>
      <c r="B87" s="7" t="s">
        <v>80</v>
      </c>
      <c r="C87" s="31">
        <v>154.75885578999998</v>
      </c>
      <c r="D87" s="31">
        <v>0.23998499999999998</v>
      </c>
      <c r="E87" s="31"/>
      <c r="F87" s="31">
        <v>10.329628999999999</v>
      </c>
      <c r="G87" s="31">
        <v>8.0213409999999996</v>
      </c>
      <c r="H87" s="31"/>
      <c r="I87" s="31">
        <v>0.60160299999999989</v>
      </c>
      <c r="J87" s="31"/>
      <c r="K87" s="31"/>
      <c r="L87" s="30">
        <f t="shared" si="3"/>
        <v>0.21446499999998192</v>
      </c>
      <c r="M87" s="30">
        <v>174.16587878999997</v>
      </c>
      <c r="N87" s="22">
        <v>1</v>
      </c>
      <c r="O87" s="35">
        <v>1.0498612085807628</v>
      </c>
      <c r="Q87" s="24"/>
    </row>
    <row r="88" spans="1:17" ht="22.5" x14ac:dyDescent="0.25">
      <c r="A88">
        <v>300</v>
      </c>
      <c r="B88" s="7" t="s">
        <v>72</v>
      </c>
      <c r="C88" s="31">
        <v>1200.13227542</v>
      </c>
      <c r="D88" s="31">
        <v>1.8610469999999999</v>
      </c>
      <c r="E88" s="31"/>
      <c r="F88" s="31">
        <v>80.106113000000008</v>
      </c>
      <c r="G88" s="31">
        <v>62.204830000000001</v>
      </c>
      <c r="H88" s="31"/>
      <c r="I88" s="31">
        <v>4.665502</v>
      </c>
      <c r="J88" s="31"/>
      <c r="K88" s="31"/>
      <c r="L88" s="30">
        <f t="shared" si="3"/>
        <v>1.6634079999999791</v>
      </c>
      <c r="M88" s="30">
        <v>1350.63317542</v>
      </c>
      <c r="N88" s="22">
        <v>1</v>
      </c>
      <c r="O88" s="35">
        <v>0.65666238334787075</v>
      </c>
      <c r="Q88" s="24"/>
    </row>
    <row r="89" spans="1:17" ht="45" x14ac:dyDescent="0.25">
      <c r="A89">
        <v>8700</v>
      </c>
      <c r="B89" s="7" t="s">
        <v>41</v>
      </c>
      <c r="C89" s="31">
        <v>1199.25648727</v>
      </c>
      <c r="D89" s="31">
        <v>1.8596889999999999</v>
      </c>
      <c r="E89" s="31"/>
      <c r="F89" s="31">
        <v>80.047808999999987</v>
      </c>
      <c r="G89" s="31">
        <v>62.159420999999988</v>
      </c>
      <c r="H89" s="31"/>
      <c r="I89" s="31">
        <v>4.6619589999999995</v>
      </c>
      <c r="J89" s="31"/>
      <c r="K89" s="31"/>
      <c r="L89" s="30">
        <f t="shared" si="3"/>
        <v>1.662178999999842</v>
      </c>
      <c r="M89" s="31">
        <v>1349.6475442699998</v>
      </c>
      <c r="N89" s="29">
        <v>1</v>
      </c>
      <c r="O89" s="38">
        <v>0.65714193588201864</v>
      </c>
      <c r="Q89" s="24"/>
    </row>
    <row r="90" spans="1:17" ht="33.75" x14ac:dyDescent="0.25">
      <c r="A90">
        <v>645</v>
      </c>
      <c r="B90" s="7" t="s">
        <v>42</v>
      </c>
      <c r="C90" s="31">
        <v>1198.7777243200001</v>
      </c>
      <c r="D90" s="31">
        <v>1.8589449999999998</v>
      </c>
      <c r="E90" s="31"/>
      <c r="F90" s="31">
        <v>80.015811000000014</v>
      </c>
      <c r="G90" s="31">
        <v>62.134697000000003</v>
      </c>
      <c r="H90" s="31"/>
      <c r="I90" s="31">
        <v>4.6601079999999993</v>
      </c>
      <c r="J90" s="31"/>
      <c r="K90" s="31"/>
      <c r="L90" s="30">
        <f t="shared" si="3"/>
        <v>1.6615689999997816</v>
      </c>
      <c r="M90" s="31">
        <v>1349.1088543199999</v>
      </c>
      <c r="N90" s="29">
        <v>1</v>
      </c>
      <c r="O90" s="38">
        <v>0.65740432816819305</v>
      </c>
      <c r="Q90" s="24"/>
    </row>
    <row r="91" spans="1:17" ht="33.75" x14ac:dyDescent="0.25">
      <c r="A91">
        <v>1800</v>
      </c>
      <c r="B91" s="7" t="s">
        <v>9</v>
      </c>
      <c r="C91" s="31">
        <v>7749.0091150099997</v>
      </c>
      <c r="D91" s="31">
        <v>39.088142999999995</v>
      </c>
      <c r="E91" s="31"/>
      <c r="F91" s="31">
        <v>516.16782599999999</v>
      </c>
      <c r="G91" s="31">
        <v>630.95966599999997</v>
      </c>
      <c r="H91" s="31"/>
      <c r="I91" s="31">
        <v>90.950815000000006</v>
      </c>
      <c r="J91" s="31"/>
      <c r="K91" s="31"/>
      <c r="L91" s="30">
        <f t="shared" si="3"/>
        <v>173.39546299999964</v>
      </c>
      <c r="M91" s="31">
        <v>9199.5710280099993</v>
      </c>
      <c r="N91" s="29">
        <v>1</v>
      </c>
      <c r="O91" s="38">
        <v>0.99999882540308194</v>
      </c>
      <c r="Q91" s="24"/>
    </row>
    <row r="92" spans="1:17" ht="33.75" x14ac:dyDescent="0.25">
      <c r="A92">
        <v>31</v>
      </c>
      <c r="B92" s="7" t="s">
        <v>10</v>
      </c>
      <c r="C92" s="31">
        <v>7752.1598013699995</v>
      </c>
      <c r="D92" s="31">
        <v>39.104005000000001</v>
      </c>
      <c r="E92" s="31"/>
      <c r="F92" s="31">
        <v>516.37618199999997</v>
      </c>
      <c r="G92" s="31">
        <v>631.24810400000001</v>
      </c>
      <c r="H92" s="31"/>
      <c r="I92" s="31">
        <v>90.985287999999997</v>
      </c>
      <c r="J92" s="31"/>
      <c r="K92" s="31"/>
      <c r="L92" s="30">
        <f t="shared" si="3"/>
        <v>173.50133500000115</v>
      </c>
      <c r="M92" s="31">
        <v>9203.3747153700006</v>
      </c>
      <c r="N92" s="29">
        <v>1</v>
      </c>
      <c r="O92" s="38">
        <v>0.99958554411753053</v>
      </c>
      <c r="Q92" s="24"/>
    </row>
    <row r="93" spans="1:17" x14ac:dyDescent="0.25">
      <c r="A93">
        <v>111</v>
      </c>
      <c r="B93" s="7" t="s">
        <v>11</v>
      </c>
      <c r="C93" s="31">
        <v>7748.3290296300002</v>
      </c>
      <c r="D93" s="31">
        <v>39.084882999999998</v>
      </c>
      <c r="E93" s="31"/>
      <c r="F93" s="31">
        <v>516.12429399999996</v>
      </c>
      <c r="G93" s="31">
        <v>630.90711399999998</v>
      </c>
      <c r="H93" s="31"/>
      <c r="I93" s="31">
        <v>90.941913999999997</v>
      </c>
      <c r="J93" s="31"/>
      <c r="K93" s="31"/>
      <c r="L93" s="30">
        <f t="shared" si="3"/>
        <v>173.38689099999954</v>
      </c>
      <c r="M93" s="31">
        <v>9198.7741256299996</v>
      </c>
      <c r="N93" s="29">
        <v>1</v>
      </c>
      <c r="O93" s="38">
        <v>1.000085442304524</v>
      </c>
      <c r="Q93" s="24"/>
    </row>
    <row r="94" spans="1:17" ht="22.5" x14ac:dyDescent="0.25">
      <c r="A94">
        <v>140</v>
      </c>
      <c r="B94" s="7" t="s">
        <v>12</v>
      </c>
      <c r="C94" s="31">
        <v>7748.4464335699995</v>
      </c>
      <c r="D94" s="31">
        <v>39.085318000000001</v>
      </c>
      <c r="E94" s="31"/>
      <c r="F94" s="31">
        <v>516.13273499999991</v>
      </c>
      <c r="G94" s="31">
        <v>630.91386</v>
      </c>
      <c r="H94" s="31"/>
      <c r="I94" s="31">
        <v>90.94259799999999</v>
      </c>
      <c r="J94" s="31"/>
      <c r="K94" s="31"/>
      <c r="L94" s="30">
        <f t="shared" si="3"/>
        <v>173.38826700000118</v>
      </c>
      <c r="M94" s="31">
        <v>9198.9092115700005</v>
      </c>
      <c r="N94" s="29">
        <v>1</v>
      </c>
      <c r="O94" s="38">
        <v>1.0000707617905751</v>
      </c>
      <c r="Q94" s="24"/>
    </row>
    <row r="95" spans="1:17" x14ac:dyDescent="0.25">
      <c r="A95">
        <v>5745</v>
      </c>
      <c r="B95" s="7" t="s">
        <v>8</v>
      </c>
      <c r="C95" s="31">
        <v>161.49397599999998</v>
      </c>
      <c r="D95" s="31">
        <v>123.88483599999999</v>
      </c>
      <c r="E95" s="31">
        <f>M95-C95-D95</f>
        <v>1553.604961</v>
      </c>
      <c r="F95" s="31"/>
      <c r="G95" s="31"/>
      <c r="H95" s="31"/>
      <c r="I95" s="31"/>
      <c r="J95" s="31"/>
      <c r="K95" s="31"/>
      <c r="L95" s="30">
        <f t="shared" si="3"/>
        <v>0</v>
      </c>
      <c r="M95" s="31">
        <v>1838.9837729999999</v>
      </c>
      <c r="N95" s="29">
        <v>1</v>
      </c>
      <c r="O95" s="38">
        <v>1</v>
      </c>
      <c r="Q95" s="24"/>
    </row>
    <row r="96" spans="1:17" s="17" customFormat="1" ht="22.5" x14ac:dyDescent="0.25">
      <c r="A96" s="17">
        <v>3</v>
      </c>
      <c r="B96" s="7" t="s">
        <v>55</v>
      </c>
      <c r="C96" s="33">
        <v>58991.641730999996</v>
      </c>
      <c r="D96" s="33">
        <v>12123.312467</v>
      </c>
      <c r="E96" s="33">
        <v>18136.497111000001</v>
      </c>
      <c r="F96" s="33">
        <v>59264.069258999996</v>
      </c>
      <c r="G96" s="33">
        <v>43644.829643626996</v>
      </c>
      <c r="H96" s="33"/>
      <c r="I96" s="33"/>
      <c r="J96" s="33">
        <v>18.505527000000001</v>
      </c>
      <c r="K96" s="33"/>
      <c r="L96" s="30">
        <f t="shared" si="3"/>
        <v>1348.2881250000148</v>
      </c>
      <c r="M96" s="33">
        <v>193527.14386362702</v>
      </c>
      <c r="N96" s="23">
        <v>1</v>
      </c>
      <c r="O96" s="37">
        <v>0.31121654976958446</v>
      </c>
      <c r="Q96" s="24"/>
    </row>
    <row r="97" spans="1:17" s="17" customFormat="1" ht="22.5" x14ac:dyDescent="0.25">
      <c r="A97" s="17">
        <v>61</v>
      </c>
      <c r="B97" s="7" t="s">
        <v>56</v>
      </c>
      <c r="C97" s="33">
        <v>27003.744983999997</v>
      </c>
      <c r="D97" s="33">
        <v>5549.5117209999999</v>
      </c>
      <c r="E97" s="33">
        <v>18136.497111000001</v>
      </c>
      <c r="F97" s="33">
        <v>27128.489384999997</v>
      </c>
      <c r="G97" s="33">
        <v>19978.834444999997</v>
      </c>
      <c r="H97" s="33"/>
      <c r="I97" s="33"/>
      <c r="J97" s="33">
        <v>8.4710909999999995</v>
      </c>
      <c r="K97" s="33"/>
      <c r="L97" s="30">
        <f t="shared" si="3"/>
        <v>617.18607700000518</v>
      </c>
      <c r="M97" s="33">
        <v>98422.734813999996</v>
      </c>
      <c r="N97" s="23">
        <v>1</v>
      </c>
      <c r="O97" s="37">
        <v>0.61255268017023512</v>
      </c>
      <c r="Q97" s="24"/>
    </row>
    <row r="98" spans="1:17" s="17" customFormat="1" ht="33.75" x14ac:dyDescent="0.25">
      <c r="A98" s="17">
        <v>3200</v>
      </c>
      <c r="B98" s="7" t="s">
        <v>57</v>
      </c>
      <c r="C98" s="33">
        <v>13643.241382999999</v>
      </c>
      <c r="D98" s="33">
        <v>2803.8087399999999</v>
      </c>
      <c r="E98" s="33">
        <v>18136.497111000001</v>
      </c>
      <c r="F98" s="33">
        <v>13706.325414999999</v>
      </c>
      <c r="G98" s="33">
        <v>10093.967038999999</v>
      </c>
      <c r="H98" s="33"/>
      <c r="I98" s="33"/>
      <c r="J98" s="33">
        <v>4.2795670000000001</v>
      </c>
      <c r="K98" s="33"/>
      <c r="L98" s="30">
        <f t="shared" si="3"/>
        <v>311.83421900000172</v>
      </c>
      <c r="M98" s="33">
        <v>58699.953474000002</v>
      </c>
      <c r="N98" s="23">
        <v>1</v>
      </c>
      <c r="O98" s="37">
        <v>1.025304390175674</v>
      </c>
      <c r="Q98" s="24"/>
    </row>
    <row r="99" spans="1:17" s="17" customFormat="1" ht="33.75" x14ac:dyDescent="0.25">
      <c r="A99" s="17">
        <v>9199</v>
      </c>
      <c r="B99" s="7" t="s">
        <v>58</v>
      </c>
      <c r="C99" s="33">
        <v>14172.852899999998</v>
      </c>
      <c r="D99" s="33">
        <v>2912.6512699999998</v>
      </c>
      <c r="E99" s="33">
        <v>18136.497111000001</v>
      </c>
      <c r="F99" s="33">
        <v>14238.280818000001</v>
      </c>
      <c r="G99" s="33">
        <v>10485.709932999998</v>
      </c>
      <c r="H99" s="33"/>
      <c r="I99" s="33"/>
      <c r="J99" s="33">
        <v>4.4461329999999997</v>
      </c>
      <c r="K99" s="33"/>
      <c r="L99" s="30">
        <f t="shared" si="3"/>
        <v>323.92865499998828</v>
      </c>
      <c r="M99" s="33">
        <v>60274.366819999988</v>
      </c>
      <c r="N99" s="23">
        <v>1</v>
      </c>
      <c r="O99" s="37">
        <v>0.98406243199752319</v>
      </c>
      <c r="Q99" s="24"/>
    </row>
    <row r="100" spans="1:17" s="17" customFormat="1" ht="33.75" x14ac:dyDescent="0.25">
      <c r="A100" s="17">
        <v>22</v>
      </c>
      <c r="B100" s="7" t="s">
        <v>59</v>
      </c>
      <c r="C100" s="33">
        <v>15882.373209999998</v>
      </c>
      <c r="D100" s="33">
        <v>3263.969376</v>
      </c>
      <c r="E100" s="33">
        <v>18136.497111000001</v>
      </c>
      <c r="F100" s="33">
        <v>15955.740847000001</v>
      </c>
      <c r="G100" s="33">
        <v>11750.544633999998</v>
      </c>
      <c r="H100" s="33"/>
      <c r="I100" s="33"/>
      <c r="J100" s="33">
        <v>4.9827149999999998</v>
      </c>
      <c r="K100" s="33"/>
      <c r="L100" s="30">
        <f t="shared" si="3"/>
        <v>363.00033599999199</v>
      </c>
      <c r="M100" s="33">
        <v>65357.10822899999</v>
      </c>
      <c r="N100" s="23">
        <v>1</v>
      </c>
      <c r="O100" s="37">
        <v>1.113142119830187</v>
      </c>
      <c r="Q100" s="24"/>
    </row>
    <row r="101" spans="1:17" s="17" customFormat="1" ht="33.75" x14ac:dyDescent="0.25">
      <c r="A101" s="17">
        <v>88</v>
      </c>
      <c r="B101" s="7" t="s">
        <v>60</v>
      </c>
      <c r="C101" s="33">
        <v>15882.373209999998</v>
      </c>
      <c r="D101" s="33">
        <v>3263.8493760000001</v>
      </c>
      <c r="E101" s="33">
        <v>18136.497111000001</v>
      </c>
      <c r="F101" s="33">
        <v>15955.870846999998</v>
      </c>
      <c r="G101" s="33">
        <v>11750.620633999999</v>
      </c>
      <c r="H101" s="33"/>
      <c r="I101" s="33"/>
      <c r="J101" s="33">
        <v>4.9827149999999998</v>
      </c>
      <c r="K101" s="33"/>
      <c r="L101" s="30">
        <f t="shared" si="3"/>
        <v>363.00033599999199</v>
      </c>
      <c r="M101" s="33">
        <v>65357.194228999986</v>
      </c>
      <c r="N101" s="23">
        <v>1</v>
      </c>
      <c r="O101" s="37">
        <v>1.1131408081119696</v>
      </c>
      <c r="Q101" s="24"/>
    </row>
    <row r="102" spans="1:17" s="17" customFormat="1" ht="33.75" x14ac:dyDescent="0.25">
      <c r="A102" s="17">
        <v>9</v>
      </c>
      <c r="B102" s="7" t="s">
        <v>61</v>
      </c>
      <c r="C102" s="33">
        <v>16638.659312</v>
      </c>
      <c r="D102" s="33">
        <v>3419.3961249999998</v>
      </c>
      <c r="E102" s="33">
        <v>18136.497111000001</v>
      </c>
      <c r="F102" s="33">
        <v>16715.524517999998</v>
      </c>
      <c r="G102" s="33">
        <v>12310.169539999999</v>
      </c>
      <c r="H102" s="33"/>
      <c r="I102" s="33"/>
      <c r="J102" s="33">
        <v>5.2194769999999995</v>
      </c>
      <c r="K102" s="33"/>
      <c r="L102" s="30">
        <f t="shared" si="3"/>
        <v>380.28633399999546</v>
      </c>
      <c r="M102" s="33">
        <v>67605.752416999996</v>
      </c>
      <c r="N102" s="23">
        <v>1</v>
      </c>
      <c r="O102" s="37">
        <v>0.89175695624445317</v>
      </c>
      <c r="Q102" s="24"/>
    </row>
    <row r="103" spans="1:17" s="17" customFormat="1" ht="33.75" x14ac:dyDescent="0.25">
      <c r="A103" s="17">
        <v>62</v>
      </c>
      <c r="B103" s="7" t="s">
        <v>62</v>
      </c>
      <c r="C103" s="33">
        <v>14711.319198000001</v>
      </c>
      <c r="D103" s="33">
        <v>3023.2184569999999</v>
      </c>
      <c r="E103" s="33">
        <v>18136.497111000001</v>
      </c>
      <c r="F103" s="33">
        <v>14779.259290999998</v>
      </c>
      <c r="G103" s="33">
        <v>10884.195238</v>
      </c>
      <c r="H103" s="33"/>
      <c r="I103" s="33"/>
      <c r="J103" s="33">
        <v>4.6150789999999997</v>
      </c>
      <c r="K103" s="33"/>
      <c r="L103" s="30">
        <f t="shared" si="3"/>
        <v>336.23562100000271</v>
      </c>
      <c r="M103" s="33">
        <v>61875.339995000002</v>
      </c>
      <c r="N103" s="23">
        <v>1</v>
      </c>
      <c r="O103" s="37">
        <v>1.0059167352458924</v>
      </c>
      <c r="Q103" s="24"/>
    </row>
    <row r="104" spans="1:17" s="17" customFormat="1" ht="33.75" x14ac:dyDescent="0.25">
      <c r="A104" s="17">
        <v>3</v>
      </c>
      <c r="B104" s="7" t="s">
        <v>63</v>
      </c>
      <c r="C104" s="33">
        <v>15882.373209999998</v>
      </c>
      <c r="D104" s="33">
        <v>3263.9705659999995</v>
      </c>
      <c r="E104" s="33">
        <v>18136.497111000001</v>
      </c>
      <c r="F104" s="33">
        <v>15955.743251</v>
      </c>
      <c r="G104" s="33">
        <v>11750.547035999998</v>
      </c>
      <c r="H104" s="33"/>
      <c r="I104" s="33"/>
      <c r="J104" s="33">
        <v>4.9827149999999998</v>
      </c>
      <c r="K104" s="33"/>
      <c r="L104" s="30">
        <f t="shared" si="3"/>
        <v>363.00044700000592</v>
      </c>
      <c r="M104" s="33">
        <v>65357.114335999999</v>
      </c>
      <c r="N104" s="23">
        <v>1</v>
      </c>
      <c r="O104" s="37">
        <v>1.1131421688231862</v>
      </c>
      <c r="Q104" s="24"/>
    </row>
    <row r="105" spans="1:17" s="17" customFormat="1" ht="33.75" x14ac:dyDescent="0.25">
      <c r="A105" s="17">
        <v>30</v>
      </c>
      <c r="B105" s="7" t="s">
        <v>64</v>
      </c>
      <c r="C105" s="33">
        <v>20647.083253000001</v>
      </c>
      <c r="D105" s="33">
        <v>4243.1614309999995</v>
      </c>
      <c r="E105" s="33">
        <v>18136.497111000001</v>
      </c>
      <c r="F105" s="33">
        <v>20742.436166</v>
      </c>
      <c r="G105" s="33">
        <v>15275.716589999998</v>
      </c>
      <c r="H105" s="33"/>
      <c r="I105" s="33"/>
      <c r="J105" s="33">
        <v>6.4770529999999997</v>
      </c>
      <c r="K105" s="33"/>
      <c r="L105" s="30">
        <f t="shared" si="3"/>
        <v>471.90099899998364</v>
      </c>
      <c r="M105" s="33">
        <v>79523.27260299999</v>
      </c>
      <c r="N105" s="23">
        <v>1</v>
      </c>
      <c r="O105" s="37">
        <v>1.0819802453244871</v>
      </c>
      <c r="Q105" s="24"/>
    </row>
    <row r="106" spans="1:17" s="17" customFormat="1" ht="33.75" x14ac:dyDescent="0.25">
      <c r="A106" s="17">
        <v>119</v>
      </c>
      <c r="B106" s="7" t="s">
        <v>65</v>
      </c>
      <c r="C106" s="33">
        <v>15481.978539</v>
      </c>
      <c r="D106" s="33">
        <v>3181.6863349999994</v>
      </c>
      <c r="E106" s="33">
        <v>18136.497111000001</v>
      </c>
      <c r="F106" s="33">
        <v>15553.472267999998</v>
      </c>
      <c r="G106" s="33">
        <v>11454.332533999999</v>
      </c>
      <c r="H106" s="33"/>
      <c r="I106" s="33"/>
      <c r="J106" s="33">
        <v>4.8565999999999994</v>
      </c>
      <c r="K106" s="33"/>
      <c r="L106" s="30">
        <f t="shared" si="3"/>
        <v>353.84910200000473</v>
      </c>
      <c r="M106" s="33">
        <v>64166.672488999997</v>
      </c>
      <c r="N106" s="23">
        <v>1</v>
      </c>
      <c r="O106" s="37">
        <v>1.4255529615577476</v>
      </c>
      <c r="Q106" s="24"/>
    </row>
    <row r="107" spans="1:17" s="17" customFormat="1" ht="33.75" x14ac:dyDescent="0.25">
      <c r="A107" s="17">
        <v>31</v>
      </c>
      <c r="B107" s="7" t="s">
        <v>66</v>
      </c>
      <c r="C107" s="33">
        <v>28105.200229999999</v>
      </c>
      <c r="D107" s="33">
        <v>5775.8710309999997</v>
      </c>
      <c r="E107" s="33">
        <v>18136.497111000001</v>
      </c>
      <c r="F107" s="33">
        <v>28235.001355999997</v>
      </c>
      <c r="G107" s="33">
        <v>20793.531091999997</v>
      </c>
      <c r="H107" s="33"/>
      <c r="I107" s="33"/>
      <c r="J107" s="33">
        <v>8.816122</v>
      </c>
      <c r="K107" s="33"/>
      <c r="L107" s="30">
        <f t="shared" si="3"/>
        <v>642.36071600000309</v>
      </c>
      <c r="M107" s="33">
        <v>101697.27765800001</v>
      </c>
      <c r="N107" s="23">
        <v>1</v>
      </c>
      <c r="O107" s="37">
        <v>1.8158795815658981</v>
      </c>
      <c r="Q107" s="24"/>
    </row>
    <row r="108" spans="1:17" s="17" customFormat="1" ht="45" x14ac:dyDescent="0.25">
      <c r="A108" s="17">
        <v>117</v>
      </c>
      <c r="B108" s="7" t="s">
        <v>67</v>
      </c>
      <c r="C108" s="33">
        <v>101185.468882</v>
      </c>
      <c r="D108" s="33">
        <v>5437.5210119999992</v>
      </c>
      <c r="E108" s="33"/>
      <c r="F108" s="33">
        <v>4513.3126309999998</v>
      </c>
      <c r="G108" s="33">
        <v>7393.9519490000002</v>
      </c>
      <c r="H108" s="33"/>
      <c r="I108" s="33">
        <v>1378.606123</v>
      </c>
      <c r="J108" s="33">
        <v>152.53318099999998</v>
      </c>
      <c r="K108" s="33"/>
      <c r="L108" s="30">
        <f>M108-C108-D108-E108-F108-G108-H108-I108-J108-K108</f>
        <v>1233.2187830000023</v>
      </c>
      <c r="M108" s="33">
        <v>121294.612561</v>
      </c>
      <c r="N108" s="23">
        <v>1</v>
      </c>
      <c r="O108" s="37">
        <v>0.99999891345735437</v>
      </c>
      <c r="Q108" s="24"/>
    </row>
    <row r="109" spans="1:17" s="17" customFormat="1" ht="45" x14ac:dyDescent="0.25">
      <c r="A109" s="17">
        <v>117</v>
      </c>
      <c r="B109" s="7" t="s">
        <v>68</v>
      </c>
      <c r="C109" s="33">
        <v>101185.468882</v>
      </c>
      <c r="D109" s="33">
        <v>5437.5210119999992</v>
      </c>
      <c r="E109" s="33"/>
      <c r="F109" s="33">
        <v>4513.3126309999998</v>
      </c>
      <c r="G109" s="33">
        <v>7393.9519490000002</v>
      </c>
      <c r="H109" s="33"/>
      <c r="I109" s="33">
        <v>1378.606133</v>
      </c>
      <c r="J109" s="33">
        <v>152.53318099999998</v>
      </c>
      <c r="K109" s="33"/>
      <c r="L109" s="30">
        <f t="shared" si="3"/>
        <v>1233.2187830000057</v>
      </c>
      <c r="M109" s="33">
        <v>121294.61257100001</v>
      </c>
      <c r="N109" s="23">
        <v>1</v>
      </c>
      <c r="O109" s="37">
        <v>0.99999891345735437</v>
      </c>
      <c r="Q109" s="24"/>
    </row>
    <row r="110" spans="1:17" s="17" customFormat="1" ht="45" x14ac:dyDescent="0.25">
      <c r="A110" s="17">
        <v>117</v>
      </c>
      <c r="B110" s="7" t="s">
        <v>69</v>
      </c>
      <c r="C110" s="33">
        <v>101185.468882</v>
      </c>
      <c r="D110" s="33">
        <v>5437.5210119999992</v>
      </c>
      <c r="E110" s="33"/>
      <c r="F110" s="33">
        <v>4513.3126309999998</v>
      </c>
      <c r="G110" s="33">
        <v>7393.9519490000002</v>
      </c>
      <c r="H110" s="33"/>
      <c r="I110" s="33">
        <v>1378.6061240000001</v>
      </c>
      <c r="J110" s="33">
        <v>152.53318099999998</v>
      </c>
      <c r="K110" s="33"/>
      <c r="L110" s="30">
        <f t="shared" si="3"/>
        <v>1233.2187829999953</v>
      </c>
      <c r="M110" s="33">
        <v>121294.61256199999</v>
      </c>
      <c r="N110" s="23">
        <v>1</v>
      </c>
      <c r="O110" s="37">
        <v>0.99999891345735437</v>
      </c>
      <c r="Q110" s="24"/>
    </row>
    <row r="111" spans="1:17" s="17" customFormat="1" ht="45" x14ac:dyDescent="0.25">
      <c r="A111" s="17">
        <v>117</v>
      </c>
      <c r="B111" s="7" t="s">
        <v>70</v>
      </c>
      <c r="C111" s="33">
        <v>101185.468882</v>
      </c>
      <c r="D111" s="33">
        <v>5437.5210119999992</v>
      </c>
      <c r="E111" s="33"/>
      <c r="F111" s="33">
        <v>4513.3126239999992</v>
      </c>
      <c r="G111" s="33">
        <v>7393.9519349999991</v>
      </c>
      <c r="H111" s="33"/>
      <c r="I111" s="33">
        <v>1378.6061240000001</v>
      </c>
      <c r="J111" s="33">
        <v>152.53189899999998</v>
      </c>
      <c r="K111" s="33"/>
      <c r="L111" s="30">
        <f t="shared" si="3"/>
        <v>1233.2187809999971</v>
      </c>
      <c r="M111" s="33">
        <v>121294.611257</v>
      </c>
      <c r="N111" s="23">
        <v>1</v>
      </c>
      <c r="O111" s="37">
        <v>0.99999891345735437</v>
      </c>
      <c r="Q111" s="24"/>
    </row>
    <row r="112" spans="1:17" s="17" customFormat="1" ht="22.5" x14ac:dyDescent="0.25">
      <c r="A112" s="17">
        <v>200</v>
      </c>
      <c r="B112" s="7" t="s">
        <v>71</v>
      </c>
      <c r="C112" s="34">
        <v>5396.2422149999993</v>
      </c>
      <c r="D112" s="34">
        <v>157.17292599999999</v>
      </c>
      <c r="E112" s="34"/>
      <c r="F112" s="34">
        <v>216.95090599999997</v>
      </c>
      <c r="G112" s="33">
        <v>851.17176600000005</v>
      </c>
      <c r="H112" s="34"/>
      <c r="I112" s="34">
        <v>28.811561999999999</v>
      </c>
      <c r="J112" s="34">
        <v>27.456091999999998</v>
      </c>
      <c r="K112" s="34"/>
      <c r="L112" s="30">
        <f t="shared" si="3"/>
        <v>22.268292999999971</v>
      </c>
      <c r="M112" s="33">
        <v>6700.0737599999993</v>
      </c>
      <c r="N112" s="23">
        <v>1</v>
      </c>
      <c r="O112" s="37">
        <v>0.99998097317157819</v>
      </c>
      <c r="Q112" s="24"/>
    </row>
    <row r="113" spans="1:17" s="17" customFormat="1" ht="45" x14ac:dyDescent="0.25">
      <c r="A113" s="17">
        <v>800</v>
      </c>
      <c r="B113" s="7" t="s">
        <v>41</v>
      </c>
      <c r="C113" s="34">
        <v>5396.0884260000003</v>
      </c>
      <c r="D113" s="34">
        <v>157.17162300000001</v>
      </c>
      <c r="E113" s="34"/>
      <c r="F113" s="34">
        <v>216.94979499999999</v>
      </c>
      <c r="G113" s="34">
        <v>851.1593469999998</v>
      </c>
      <c r="H113" s="34"/>
      <c r="I113" s="34">
        <v>28.810303000000005</v>
      </c>
      <c r="J113" s="34">
        <v>27.456091999999998</v>
      </c>
      <c r="K113" s="34"/>
      <c r="L113" s="30">
        <f t="shared" si="3"/>
        <v>22.256804000000884</v>
      </c>
      <c r="M113" s="33">
        <v>6699.8923900000009</v>
      </c>
      <c r="N113" s="23">
        <v>1</v>
      </c>
      <c r="O113" s="37">
        <v>1.0000080432405503</v>
      </c>
      <c r="Q113" s="24"/>
    </row>
    <row r="114" spans="1:17" s="17" customFormat="1" ht="33.75" x14ac:dyDescent="0.25">
      <c r="A114" s="17">
        <v>40</v>
      </c>
      <c r="B114" s="7" t="s">
        <v>42</v>
      </c>
      <c r="C114" s="34">
        <v>5395.9267010000003</v>
      </c>
      <c r="D114" s="34">
        <v>157.167711</v>
      </c>
      <c r="E114" s="34"/>
      <c r="F114" s="34">
        <v>216.94135800000004</v>
      </c>
      <c r="G114" s="34">
        <v>851.13112499999988</v>
      </c>
      <c r="H114" s="34"/>
      <c r="I114" s="34">
        <v>28.809648000000003</v>
      </c>
      <c r="J114" s="34">
        <v>27.454901999999997</v>
      </c>
      <c r="K114" s="34"/>
      <c r="L114" s="30">
        <f t="shared" si="3"/>
        <v>22.256664000000328</v>
      </c>
      <c r="M114" s="33">
        <v>6699.6881090000006</v>
      </c>
      <c r="N114" s="23">
        <v>1</v>
      </c>
      <c r="O114" s="37">
        <v>1.0000385346066791</v>
      </c>
      <c r="Q114" s="24"/>
    </row>
    <row r="115" spans="1:17" x14ac:dyDescent="0.25">
      <c r="B115" s="8"/>
      <c r="C115" s="9"/>
      <c r="D115" s="9"/>
      <c r="E115" s="9"/>
      <c r="F115" s="10"/>
      <c r="G115" s="10"/>
      <c r="H115" s="10"/>
      <c r="I115" s="10"/>
      <c r="J115" s="10"/>
      <c r="K115" s="10"/>
      <c r="L115" s="10"/>
      <c r="M115" s="10"/>
      <c r="N115" s="9"/>
      <c r="O115" s="9"/>
      <c r="Q115" s="24"/>
    </row>
    <row r="116" spans="1:17" ht="15.75" x14ac:dyDescent="0.25">
      <c r="B116" s="11"/>
      <c r="C116" s="12"/>
      <c r="D116" s="13"/>
      <c r="E116" s="13"/>
      <c r="F116" s="13" t="s">
        <v>14</v>
      </c>
      <c r="G116" s="13">
        <v>2022</v>
      </c>
      <c r="H116" s="13" t="s">
        <v>0</v>
      </c>
      <c r="I116" s="13"/>
      <c r="J116" s="13"/>
      <c r="K116" s="13"/>
      <c r="L116" s="13"/>
      <c r="M116" s="13"/>
      <c r="N116" s="11"/>
      <c r="O116" s="11"/>
      <c r="Q116" s="24"/>
    </row>
    <row r="117" spans="1:17" ht="8.25" customHeight="1" x14ac:dyDescent="0.25">
      <c r="B117" s="11"/>
      <c r="C117" s="12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1"/>
      <c r="O117" s="11"/>
      <c r="Q117" s="24"/>
    </row>
    <row r="118" spans="1:17" ht="60" x14ac:dyDescent="0.25">
      <c r="B118" s="39" t="s">
        <v>15</v>
      </c>
      <c r="C118" s="39" t="s">
        <v>16</v>
      </c>
      <c r="D118" s="39"/>
      <c r="E118" s="39"/>
      <c r="F118" s="39" t="s">
        <v>17</v>
      </c>
      <c r="G118" s="39"/>
      <c r="H118" s="39"/>
      <c r="I118" s="39"/>
      <c r="J118" s="39"/>
      <c r="K118" s="39"/>
      <c r="L118" s="39"/>
      <c r="M118" s="21" t="s">
        <v>18</v>
      </c>
      <c r="N118" s="21" t="s">
        <v>19</v>
      </c>
      <c r="O118" s="21" t="s">
        <v>20</v>
      </c>
      <c r="Q118" s="24"/>
    </row>
    <row r="119" spans="1:17" x14ac:dyDescent="0.25">
      <c r="B119" s="39"/>
      <c r="C119" s="14" t="s">
        <v>21</v>
      </c>
      <c r="D119" s="14" t="s">
        <v>22</v>
      </c>
      <c r="E119" s="14" t="s">
        <v>23</v>
      </c>
      <c r="F119" s="14" t="s">
        <v>24</v>
      </c>
      <c r="G119" s="14" t="s">
        <v>25</v>
      </c>
      <c r="H119" s="14" t="s">
        <v>26</v>
      </c>
      <c r="I119" s="14" t="s">
        <v>27</v>
      </c>
      <c r="J119" s="14" t="s">
        <v>28</v>
      </c>
      <c r="K119" s="14" t="s">
        <v>29</v>
      </c>
      <c r="L119" s="14" t="s">
        <v>30</v>
      </c>
      <c r="M119" s="20"/>
      <c r="N119" s="20"/>
      <c r="O119" s="20"/>
      <c r="Q119" s="24"/>
    </row>
    <row r="120" spans="1:17" ht="24" x14ac:dyDescent="0.25">
      <c r="B120" s="14">
        <v>1</v>
      </c>
      <c r="C120" s="14">
        <v>2</v>
      </c>
      <c r="D120" s="14">
        <v>3</v>
      </c>
      <c r="E120" s="14">
        <v>4</v>
      </c>
      <c r="F120" s="14">
        <v>5</v>
      </c>
      <c r="G120" s="14">
        <v>6</v>
      </c>
      <c r="H120" s="14">
        <v>7</v>
      </c>
      <c r="I120" s="14">
        <v>8</v>
      </c>
      <c r="J120" s="14">
        <v>9</v>
      </c>
      <c r="K120" s="14">
        <v>10</v>
      </c>
      <c r="L120" s="14">
        <v>11</v>
      </c>
      <c r="M120" s="21" t="s">
        <v>31</v>
      </c>
      <c r="N120" s="14">
        <v>13</v>
      </c>
      <c r="O120" s="14">
        <v>14</v>
      </c>
      <c r="Q120" s="24"/>
    </row>
    <row r="121" spans="1:17" ht="67.5" x14ac:dyDescent="0.25">
      <c r="A121">
        <v>106</v>
      </c>
      <c r="B121" s="7" t="s">
        <v>1</v>
      </c>
      <c r="C121" s="30">
        <v>5579.77613432</v>
      </c>
      <c r="D121" s="30"/>
      <c r="E121" s="30"/>
      <c r="F121" s="30">
        <v>6050.1735829999998</v>
      </c>
      <c r="G121" s="30">
        <v>3278.4530329999998</v>
      </c>
      <c r="H121" s="30"/>
      <c r="I121" s="30"/>
      <c r="J121" s="30"/>
      <c r="K121" s="30"/>
      <c r="L121" s="30">
        <f t="shared" ref="L121:L170" si="4">M121-C121-D121-E121-F121-G121-H121-I121-J121-K121</f>
        <v>10.097972999999911</v>
      </c>
      <c r="M121" s="30">
        <v>14918.500723319999</v>
      </c>
      <c r="N121" s="22">
        <v>1</v>
      </c>
      <c r="O121" s="35">
        <v>1.6379323661179075</v>
      </c>
      <c r="Q121" s="24"/>
    </row>
    <row r="122" spans="1:17" ht="90" x14ac:dyDescent="0.25">
      <c r="A122">
        <v>335</v>
      </c>
      <c r="B122" s="7" t="s">
        <v>32</v>
      </c>
      <c r="C122" s="30">
        <v>5579.7713144899999</v>
      </c>
      <c r="D122" s="30"/>
      <c r="E122" s="30"/>
      <c r="F122" s="30">
        <v>6050.169574999999</v>
      </c>
      <c r="G122" s="30">
        <v>3278.4505800000002</v>
      </c>
      <c r="H122" s="30"/>
      <c r="I122" s="30"/>
      <c r="J122" s="30"/>
      <c r="K122" s="30"/>
      <c r="L122" s="30">
        <f t="shared" si="4"/>
        <v>10.107972999999674</v>
      </c>
      <c r="M122" s="30">
        <v>14918.499442489998</v>
      </c>
      <c r="N122" s="22">
        <v>1</v>
      </c>
      <c r="O122" s="35">
        <v>1.537891910670002</v>
      </c>
      <c r="Q122" s="24"/>
    </row>
    <row r="123" spans="1:17" ht="45" x14ac:dyDescent="0.25">
      <c r="A123">
        <v>31</v>
      </c>
      <c r="B123" s="7" t="s">
        <v>2</v>
      </c>
      <c r="C123" s="30">
        <v>5579.7568622899998</v>
      </c>
      <c r="D123" s="30"/>
      <c r="E123" s="30"/>
      <c r="F123" s="30">
        <v>6050.1478449999995</v>
      </c>
      <c r="G123" s="30">
        <v>3278.4400049999999</v>
      </c>
      <c r="H123" s="30"/>
      <c r="I123" s="30"/>
      <c r="J123" s="30"/>
      <c r="K123" s="30"/>
      <c r="L123" s="30">
        <f t="shared" si="4"/>
        <v>10.10792199999787</v>
      </c>
      <c r="M123" s="30">
        <v>14918.452634289997</v>
      </c>
      <c r="N123" s="22">
        <v>1</v>
      </c>
      <c r="O123" s="35">
        <v>1.3201711199800965</v>
      </c>
      <c r="Q123" s="24"/>
    </row>
    <row r="124" spans="1:17" ht="33.75" x14ac:dyDescent="0.25">
      <c r="A124">
        <v>8796</v>
      </c>
      <c r="B124" s="7" t="s">
        <v>33</v>
      </c>
      <c r="C124" s="30">
        <v>5579.7713144899999</v>
      </c>
      <c r="D124" s="30"/>
      <c r="E124" s="30"/>
      <c r="F124" s="30">
        <v>6050.1697299999996</v>
      </c>
      <c r="G124" s="30">
        <v>3278.4505990000002</v>
      </c>
      <c r="H124" s="30"/>
      <c r="I124" s="30"/>
      <c r="J124" s="30"/>
      <c r="K124" s="30"/>
      <c r="L124" s="30">
        <f t="shared" si="4"/>
        <v>10.097972999997637</v>
      </c>
      <c r="M124" s="30">
        <v>14918.489616489998</v>
      </c>
      <c r="N124" s="22">
        <v>1</v>
      </c>
      <c r="O124" s="35">
        <v>1.2683892724537473</v>
      </c>
      <c r="Q124" s="24"/>
    </row>
    <row r="125" spans="1:17" ht="90" x14ac:dyDescent="0.25">
      <c r="A125">
        <v>1</v>
      </c>
      <c r="B125" s="7" t="s">
        <v>74</v>
      </c>
      <c r="C125" s="30">
        <v>8976.1745922199989</v>
      </c>
      <c r="D125" s="30"/>
      <c r="E125" s="30"/>
      <c r="F125" s="30">
        <v>9732.9199590000007</v>
      </c>
      <c r="G125" s="30">
        <v>5274.0661479999999</v>
      </c>
      <c r="H125" s="30"/>
      <c r="I125" s="30"/>
      <c r="J125" s="30"/>
      <c r="K125" s="30"/>
      <c r="L125" s="30">
        <f t="shared" si="4"/>
        <v>16.240330999997241</v>
      </c>
      <c r="M125" s="30">
        <v>23999.401030219997</v>
      </c>
      <c r="N125" s="22">
        <v>1</v>
      </c>
      <c r="O125" s="35">
        <v>0.68109116470937858</v>
      </c>
      <c r="Q125" s="24"/>
    </row>
    <row r="126" spans="1:17" ht="90" x14ac:dyDescent="0.25">
      <c r="A126">
        <v>435</v>
      </c>
      <c r="B126" s="7" t="s">
        <v>34</v>
      </c>
      <c r="C126" s="30">
        <v>8976.1601387200008</v>
      </c>
      <c r="D126" s="30"/>
      <c r="E126" s="30"/>
      <c r="F126" s="30">
        <v>9732.8967859999993</v>
      </c>
      <c r="G126" s="30">
        <v>5274.0484699999997</v>
      </c>
      <c r="H126" s="30"/>
      <c r="I126" s="30"/>
      <c r="J126" s="30"/>
      <c r="K126" s="30"/>
      <c r="L126" s="30">
        <f t="shared" si="4"/>
        <v>16.240280000003622</v>
      </c>
      <c r="M126" s="30">
        <v>23999.345674720003</v>
      </c>
      <c r="N126" s="22">
        <v>1</v>
      </c>
      <c r="O126" s="35">
        <v>0.63319183681420244</v>
      </c>
      <c r="Q126" s="24"/>
    </row>
    <row r="127" spans="1:17" ht="56.25" x14ac:dyDescent="0.25">
      <c r="A127">
        <v>101</v>
      </c>
      <c r="B127" s="7" t="s">
        <v>3</v>
      </c>
      <c r="C127" s="30">
        <v>7035.8558782299997</v>
      </c>
      <c r="D127" s="30"/>
      <c r="E127" s="30"/>
      <c r="F127" s="30">
        <v>7629.0116029999999</v>
      </c>
      <c r="G127" s="30">
        <v>4133.9956240000001</v>
      </c>
      <c r="H127" s="30"/>
      <c r="I127" s="30"/>
      <c r="J127" s="30"/>
      <c r="K127" s="30"/>
      <c r="L127" s="30">
        <f t="shared" si="4"/>
        <v>12.741490999998859</v>
      </c>
      <c r="M127" s="30">
        <v>18811.604596229998</v>
      </c>
      <c r="N127" s="22">
        <v>1</v>
      </c>
      <c r="O127" s="35">
        <v>1.32007094590134</v>
      </c>
      <c r="Q127" s="24"/>
    </row>
    <row r="128" spans="1:17" ht="78.75" x14ac:dyDescent="0.25">
      <c r="A128">
        <v>424</v>
      </c>
      <c r="B128" s="7" t="s">
        <v>35</v>
      </c>
      <c r="C128" s="30">
        <v>7035.4945419799997</v>
      </c>
      <c r="D128" s="30"/>
      <c r="E128" s="30"/>
      <c r="F128" s="30">
        <v>7628.6216090000007</v>
      </c>
      <c r="G128" s="30">
        <v>4133.7850319999998</v>
      </c>
      <c r="H128" s="30"/>
      <c r="I128" s="30"/>
      <c r="J128" s="30"/>
      <c r="K128" s="30"/>
      <c r="L128" s="30">
        <f t="shared" si="4"/>
        <v>12.730401000001621</v>
      </c>
      <c r="M128" s="30">
        <v>18810.631583980001</v>
      </c>
      <c r="N128" s="22">
        <v>1</v>
      </c>
      <c r="O128" s="35">
        <v>1.1829902482044568</v>
      </c>
      <c r="Q128" s="24"/>
    </row>
    <row r="129" spans="1:17" ht="45" x14ac:dyDescent="0.25">
      <c r="A129">
        <v>35</v>
      </c>
      <c r="B129" s="7" t="s">
        <v>4</v>
      </c>
      <c r="C129" s="31">
        <v>8250.4087304099994</v>
      </c>
      <c r="D129" s="31"/>
      <c r="E129" s="31"/>
      <c r="F129" s="31">
        <v>8945.9575239999995</v>
      </c>
      <c r="G129" s="31">
        <v>4850.0610129999995</v>
      </c>
      <c r="H129" s="31"/>
      <c r="I129" s="31"/>
      <c r="J129" s="31"/>
      <c r="K129" s="31"/>
      <c r="L129" s="30">
        <f t="shared" si="4"/>
        <v>12.502622999997584</v>
      </c>
      <c r="M129" s="31">
        <v>22058.929890409996</v>
      </c>
      <c r="N129" s="29">
        <v>1</v>
      </c>
      <c r="O129" s="38">
        <v>0.85035097643532764</v>
      </c>
      <c r="Q129" s="24"/>
    </row>
    <row r="130" spans="1:17" ht="33.75" x14ac:dyDescent="0.25">
      <c r="A130">
        <v>8635</v>
      </c>
      <c r="B130" s="7" t="s">
        <v>36</v>
      </c>
      <c r="C130" s="31">
        <v>8248.3563396400004</v>
      </c>
      <c r="D130" s="31"/>
      <c r="E130" s="31"/>
      <c r="F130" s="31">
        <v>8943.7346769999986</v>
      </c>
      <c r="G130" s="31">
        <v>4846.4158379999999</v>
      </c>
      <c r="H130" s="31"/>
      <c r="I130" s="31"/>
      <c r="J130" s="31"/>
      <c r="K130" s="31"/>
      <c r="L130" s="30">
        <f t="shared" si="4"/>
        <v>14.9305039999972</v>
      </c>
      <c r="M130" s="31">
        <v>22053.437358639996</v>
      </c>
      <c r="N130" s="29">
        <v>1</v>
      </c>
      <c r="O130" s="38">
        <v>0.8669298063348696</v>
      </c>
      <c r="Q130" s="24"/>
    </row>
    <row r="131" spans="1:17" ht="90" x14ac:dyDescent="0.25">
      <c r="A131">
        <v>5</v>
      </c>
      <c r="B131" s="7" t="s">
        <v>5</v>
      </c>
      <c r="C131" s="31">
        <v>8490.8708854199995</v>
      </c>
      <c r="D131" s="31"/>
      <c r="E131" s="31"/>
      <c r="F131" s="31">
        <v>9206.7032679999993</v>
      </c>
      <c r="G131" s="31">
        <v>4988.9116129999993</v>
      </c>
      <c r="H131" s="31"/>
      <c r="I131" s="31"/>
      <c r="J131" s="31"/>
      <c r="K131" s="31"/>
      <c r="L131" s="30">
        <f t="shared" si="4"/>
        <v>15.362525000001369</v>
      </c>
      <c r="M131" s="31">
        <v>22701.848291419999</v>
      </c>
      <c r="N131" s="29">
        <v>1</v>
      </c>
      <c r="O131" s="38">
        <v>0.79732221657216462</v>
      </c>
      <c r="Q131" s="24"/>
    </row>
    <row r="132" spans="1:17" ht="90" x14ac:dyDescent="0.25">
      <c r="A132">
        <v>1361</v>
      </c>
      <c r="B132" s="7" t="s">
        <v>37</v>
      </c>
      <c r="C132" s="31">
        <v>8490.9576064299999</v>
      </c>
      <c r="D132" s="31"/>
      <c r="E132" s="31"/>
      <c r="F132" s="31">
        <v>9206.7900989999998</v>
      </c>
      <c r="G132" s="31">
        <v>4988.962794</v>
      </c>
      <c r="H132" s="31"/>
      <c r="I132" s="31"/>
      <c r="J132" s="31"/>
      <c r="K132" s="31"/>
      <c r="L132" s="30">
        <f t="shared" si="4"/>
        <v>15.373313999995844</v>
      </c>
      <c r="M132" s="31">
        <v>22702.083813429996</v>
      </c>
      <c r="N132" s="29">
        <v>1</v>
      </c>
      <c r="O132" s="38">
        <v>0.78440422741251414</v>
      </c>
      <c r="Q132" s="24"/>
    </row>
    <row r="133" spans="1:17" ht="33.75" x14ac:dyDescent="0.25">
      <c r="A133">
        <v>8</v>
      </c>
      <c r="B133" s="7" t="s">
        <v>6</v>
      </c>
      <c r="C133" s="31">
        <v>8491.0009656399998</v>
      </c>
      <c r="D133" s="31"/>
      <c r="E133" s="31"/>
      <c r="F133" s="31">
        <v>9206.8314460000001</v>
      </c>
      <c r="G133" s="31">
        <v>4988.9884700000002</v>
      </c>
      <c r="H133" s="31"/>
      <c r="I133" s="31"/>
      <c r="J133" s="31"/>
      <c r="K133" s="31"/>
      <c r="L133" s="30">
        <f t="shared" si="4"/>
        <v>15.363413999999466</v>
      </c>
      <c r="M133" s="31">
        <v>22702.18429564</v>
      </c>
      <c r="N133" s="29">
        <v>1</v>
      </c>
      <c r="O133" s="38">
        <v>0.89603751273866294</v>
      </c>
      <c r="Q133" s="24"/>
    </row>
    <row r="134" spans="1:17" ht="33.75" x14ac:dyDescent="0.25">
      <c r="A134">
        <v>1426</v>
      </c>
      <c r="B134" s="7" t="s">
        <v>38</v>
      </c>
      <c r="C134" s="31">
        <v>8490.9576064299999</v>
      </c>
      <c r="D134" s="31"/>
      <c r="E134" s="31"/>
      <c r="F134" s="31">
        <v>9206.790973000001</v>
      </c>
      <c r="G134" s="31">
        <v>4988.9628640000001</v>
      </c>
      <c r="H134" s="31"/>
      <c r="I134" s="31"/>
      <c r="J134" s="31"/>
      <c r="K134" s="31"/>
      <c r="L134" s="30">
        <f t="shared" si="4"/>
        <v>15.373313999994025</v>
      </c>
      <c r="M134" s="31">
        <v>22702.084757429995</v>
      </c>
      <c r="N134" s="29">
        <v>1</v>
      </c>
      <c r="O134" s="38">
        <v>0.82083272997537582</v>
      </c>
      <c r="Q134" s="24"/>
    </row>
    <row r="135" spans="1:17" ht="33.75" x14ac:dyDescent="0.25">
      <c r="A135">
        <v>175</v>
      </c>
      <c r="B135" s="7" t="s">
        <v>39</v>
      </c>
      <c r="C135" s="31">
        <v>3153.78755744</v>
      </c>
      <c r="D135" s="31"/>
      <c r="E135" s="31"/>
      <c r="F135" s="31">
        <v>3419.6585479999999</v>
      </c>
      <c r="G135" s="31">
        <v>1853.0405000000001</v>
      </c>
      <c r="H135" s="31"/>
      <c r="I135" s="31"/>
      <c r="J135" s="31"/>
      <c r="K135" s="31"/>
      <c r="L135" s="30">
        <f t="shared" si="4"/>
        <v>5.7102359999994405</v>
      </c>
      <c r="M135" s="31">
        <v>8432.1968414399998</v>
      </c>
      <c r="N135" s="29">
        <v>1</v>
      </c>
      <c r="O135" s="38">
        <v>3.2406969957264389</v>
      </c>
      <c r="Q135" s="24"/>
    </row>
    <row r="136" spans="1:17" ht="78.75" x14ac:dyDescent="0.25">
      <c r="A136">
        <v>3</v>
      </c>
      <c r="B136" s="7" t="s">
        <v>7</v>
      </c>
      <c r="C136" s="31">
        <v>8976.1745922199989</v>
      </c>
      <c r="D136" s="31"/>
      <c r="E136" s="31"/>
      <c r="F136" s="31">
        <v>9732.9199590000007</v>
      </c>
      <c r="G136" s="31">
        <v>5274.0661479999999</v>
      </c>
      <c r="H136" s="31"/>
      <c r="I136" s="31"/>
      <c r="J136" s="31"/>
      <c r="K136" s="31"/>
      <c r="L136" s="30">
        <f t="shared" si="4"/>
        <v>16.240330999997241</v>
      </c>
      <c r="M136" s="31">
        <v>23999.401030219997</v>
      </c>
      <c r="N136" s="29">
        <v>1</v>
      </c>
      <c r="O136" s="38">
        <v>0.91190539737952425</v>
      </c>
      <c r="Q136" s="24"/>
    </row>
    <row r="137" spans="1:17" ht="78.75" x14ac:dyDescent="0.25">
      <c r="A137">
        <v>426</v>
      </c>
      <c r="B137" s="7" t="s">
        <v>40</v>
      </c>
      <c r="C137" s="31">
        <v>8976.1601387200008</v>
      </c>
      <c r="D137" s="31"/>
      <c r="E137" s="31"/>
      <c r="F137" s="31">
        <v>9732.8963720000011</v>
      </c>
      <c r="G137" s="31">
        <v>5274.0482929999998</v>
      </c>
      <c r="H137" s="31"/>
      <c r="I137" s="31"/>
      <c r="J137" s="31"/>
      <c r="K137" s="31"/>
      <c r="L137" s="30">
        <f t="shared" si="4"/>
        <v>16.230280000003404</v>
      </c>
      <c r="M137" s="31">
        <v>23999.335083720005</v>
      </c>
      <c r="N137" s="29">
        <v>1</v>
      </c>
      <c r="O137" s="38">
        <v>0.74226783065150326</v>
      </c>
      <c r="Q137" s="24"/>
    </row>
    <row r="138" spans="1:17" ht="33.75" x14ac:dyDescent="0.25">
      <c r="A138">
        <v>141269</v>
      </c>
      <c r="B138" s="7" t="s">
        <v>75</v>
      </c>
      <c r="C138" s="31">
        <v>125.8053546</v>
      </c>
      <c r="D138" s="31">
        <v>0.19069999999999998</v>
      </c>
      <c r="E138" s="31"/>
      <c r="F138" s="31">
        <v>8.0365750000000009</v>
      </c>
      <c r="G138" s="31">
        <v>7.0102719999999987</v>
      </c>
      <c r="H138" s="31"/>
      <c r="I138" s="31">
        <v>0.47851399999999999</v>
      </c>
      <c r="J138" s="31"/>
      <c r="K138" s="31"/>
      <c r="L138" s="30">
        <f t="shared" si="4"/>
        <v>0.18015499999999618</v>
      </c>
      <c r="M138" s="30">
        <v>141.7015706</v>
      </c>
      <c r="N138" s="22">
        <v>1</v>
      </c>
      <c r="O138" s="35">
        <v>1.0371797530379667</v>
      </c>
      <c r="Q138" s="24"/>
    </row>
    <row r="139" spans="1:17" ht="33.75" x14ac:dyDescent="0.25">
      <c r="A139">
        <v>41616</v>
      </c>
      <c r="B139" s="7" t="s">
        <v>76</v>
      </c>
      <c r="C139" s="31">
        <v>128.11444660000001</v>
      </c>
      <c r="D139" s="31">
        <v>0.19419999999999998</v>
      </c>
      <c r="E139" s="31"/>
      <c r="F139" s="31">
        <v>8.1839490000000001</v>
      </c>
      <c r="G139" s="31">
        <v>7.1388850000000001</v>
      </c>
      <c r="H139" s="31"/>
      <c r="I139" s="31">
        <v>0.48729</v>
      </c>
      <c r="J139" s="31"/>
      <c r="K139" s="31"/>
      <c r="L139" s="30">
        <f t="shared" si="4"/>
        <v>0.17338199999999993</v>
      </c>
      <c r="M139" s="30">
        <v>144.29215260000001</v>
      </c>
      <c r="N139" s="22">
        <v>1</v>
      </c>
      <c r="O139" s="35">
        <v>0.96755088536949285</v>
      </c>
      <c r="Q139" s="24"/>
    </row>
    <row r="140" spans="1:17" ht="33.75" x14ac:dyDescent="0.25">
      <c r="A140">
        <v>292995</v>
      </c>
      <c r="B140" s="7" t="s">
        <v>77</v>
      </c>
      <c r="C140" s="31">
        <v>124.34510583000001</v>
      </c>
      <c r="D140" s="31">
        <v>0.18848699999999999</v>
      </c>
      <c r="E140" s="31"/>
      <c r="F140" s="31">
        <v>7.9435289999999998</v>
      </c>
      <c r="G140" s="31">
        <v>6.9287080000000003</v>
      </c>
      <c r="H140" s="31"/>
      <c r="I140" s="31">
        <v>0.47296199999999999</v>
      </c>
      <c r="J140" s="31"/>
      <c r="K140" s="31"/>
      <c r="L140" s="30">
        <f t="shared" si="4"/>
        <v>0.15822100000000006</v>
      </c>
      <c r="M140" s="30">
        <v>140.03701283000001</v>
      </c>
      <c r="N140" s="22">
        <v>1</v>
      </c>
      <c r="O140" s="35">
        <v>1.0477230057607192</v>
      </c>
      <c r="Q140" s="24"/>
    </row>
    <row r="141" spans="1:17" ht="33.75" x14ac:dyDescent="0.25">
      <c r="A141">
        <v>21961</v>
      </c>
      <c r="B141" s="7" t="s">
        <v>78</v>
      </c>
      <c r="C141" s="31">
        <v>121.40292604000001</v>
      </c>
      <c r="D141" s="31">
        <v>0.184027</v>
      </c>
      <c r="E141" s="31"/>
      <c r="F141" s="31">
        <v>7.7554860000000003</v>
      </c>
      <c r="G141" s="31">
        <v>6.7649069999999991</v>
      </c>
      <c r="H141" s="31"/>
      <c r="I141" s="31">
        <v>0.46174699999999996</v>
      </c>
      <c r="J141" s="31"/>
      <c r="K141" s="31"/>
      <c r="L141" s="30">
        <f t="shared" si="4"/>
        <v>0.17420699999999728</v>
      </c>
      <c r="M141" s="30">
        <v>136.74330004000001</v>
      </c>
      <c r="N141" s="22">
        <v>1</v>
      </c>
      <c r="O141" s="35">
        <v>1.0636718578347395</v>
      </c>
      <c r="Q141" s="24"/>
    </row>
    <row r="142" spans="1:17" ht="45" x14ac:dyDescent="0.25">
      <c r="A142" s="25">
        <v>80820</v>
      </c>
      <c r="B142" s="7" t="s">
        <v>79</v>
      </c>
      <c r="C142" s="31">
        <v>120.94352691</v>
      </c>
      <c r="D142" s="31">
        <v>0.18332999999999999</v>
      </c>
      <c r="E142" s="31"/>
      <c r="F142" s="31">
        <v>7.7259610000000007</v>
      </c>
      <c r="G142" s="31">
        <v>6.7392319999999994</v>
      </c>
      <c r="H142" s="31"/>
      <c r="I142" s="31">
        <v>0.46001599999999998</v>
      </c>
      <c r="J142" s="31"/>
      <c r="K142" s="31"/>
      <c r="L142" s="30">
        <f t="shared" si="4"/>
        <v>0.16363600000000433</v>
      </c>
      <c r="M142" s="30">
        <v>136.21570191000001</v>
      </c>
      <c r="N142" s="22">
        <v>1</v>
      </c>
      <c r="O142" s="35">
        <v>1.0796112191028095</v>
      </c>
      <c r="Q142" s="24"/>
    </row>
    <row r="143" spans="1:17" ht="33.75" x14ac:dyDescent="0.25">
      <c r="A143">
        <v>144558</v>
      </c>
      <c r="B143" s="7" t="s">
        <v>80</v>
      </c>
      <c r="C143" s="31">
        <v>164.65077875</v>
      </c>
      <c r="D143" s="31">
        <v>0.249585</v>
      </c>
      <c r="E143" s="31"/>
      <c r="F143" s="31">
        <v>10.517934</v>
      </c>
      <c r="G143" s="31">
        <v>9.1746750000000006</v>
      </c>
      <c r="H143" s="31"/>
      <c r="I143" s="31">
        <v>0.62624900000000006</v>
      </c>
      <c r="J143" s="31"/>
      <c r="K143" s="31"/>
      <c r="L143" s="30">
        <f t="shared" si="4"/>
        <v>0.22271499999999511</v>
      </c>
      <c r="M143" s="30">
        <v>185.44193675</v>
      </c>
      <c r="N143" s="22">
        <v>1</v>
      </c>
      <c r="O143" s="35">
        <v>1.0450710524085378</v>
      </c>
      <c r="Q143" s="24"/>
    </row>
    <row r="144" spans="1:17" ht="22.5" x14ac:dyDescent="0.25">
      <c r="A144">
        <v>300</v>
      </c>
      <c r="B144" s="7" t="s">
        <v>72</v>
      </c>
      <c r="C144" s="31">
        <v>1276.8426900700001</v>
      </c>
      <c r="D144" s="31">
        <v>1.9354879999999999</v>
      </c>
      <c r="E144" s="31"/>
      <c r="F144" s="31">
        <v>81.566617999999991</v>
      </c>
      <c r="G144" s="31">
        <v>71.14876799999999</v>
      </c>
      <c r="H144" s="31"/>
      <c r="I144" s="31">
        <v>4.856622999999999</v>
      </c>
      <c r="J144" s="31"/>
      <c r="K144" s="31"/>
      <c r="L144" s="30">
        <f t="shared" si="4"/>
        <v>1.7273930000002053</v>
      </c>
      <c r="M144" s="30">
        <v>1438.0775800700003</v>
      </c>
      <c r="N144" s="22">
        <v>1</v>
      </c>
      <c r="O144" s="35">
        <v>0.65467956183154752</v>
      </c>
      <c r="Q144" s="24"/>
    </row>
    <row r="145" spans="1:17" ht="45" x14ac:dyDescent="0.25">
      <c r="A145">
        <v>8700</v>
      </c>
      <c r="B145" s="7" t="s">
        <v>41</v>
      </c>
      <c r="C145" s="31">
        <v>1275.9109230399999</v>
      </c>
      <c r="D145" s="31">
        <v>1.9340759999999999</v>
      </c>
      <c r="E145" s="31"/>
      <c r="F145" s="31">
        <v>81.507248000000004</v>
      </c>
      <c r="G145" s="31">
        <v>71.096825999999993</v>
      </c>
      <c r="H145" s="31"/>
      <c r="I145" s="31">
        <v>4.8529349999999996</v>
      </c>
      <c r="J145" s="31"/>
      <c r="K145" s="31"/>
      <c r="L145" s="30">
        <f t="shared" si="4"/>
        <v>1.7261149999999104</v>
      </c>
      <c r="M145" s="31">
        <v>1437.0281230399999</v>
      </c>
      <c r="N145" s="29">
        <v>1</v>
      </c>
      <c r="O145" s="38">
        <v>0.65515767221612953</v>
      </c>
      <c r="Q145" s="24"/>
    </row>
    <row r="146" spans="1:17" ht="33.75" x14ac:dyDescent="0.25">
      <c r="A146">
        <v>645</v>
      </c>
      <c r="B146" s="7" t="s">
        <v>42</v>
      </c>
      <c r="C146" s="31">
        <v>1275.40155837</v>
      </c>
      <c r="D146" s="31">
        <v>1.933303</v>
      </c>
      <c r="E146" s="31"/>
      <c r="F146" s="31">
        <v>81.474699000000001</v>
      </c>
      <c r="G146" s="31">
        <v>71.068542999999991</v>
      </c>
      <c r="H146" s="31"/>
      <c r="I146" s="31">
        <v>4.8510080000000002</v>
      </c>
      <c r="J146" s="31"/>
      <c r="K146" s="31"/>
      <c r="L146" s="30">
        <f t="shared" si="4"/>
        <v>1.7254819999999214</v>
      </c>
      <c r="M146" s="31">
        <v>1436.4545933699999</v>
      </c>
      <c r="N146" s="29">
        <v>1</v>
      </c>
      <c r="O146" s="38">
        <v>0.65541925539827695</v>
      </c>
      <c r="Q146" s="24"/>
    </row>
    <row r="147" spans="1:17" ht="33.75" x14ac:dyDescent="0.25">
      <c r="A147">
        <v>1800</v>
      </c>
      <c r="B147" s="7" t="s">
        <v>9</v>
      </c>
      <c r="C147" s="31">
        <v>8073.4786547800004</v>
      </c>
      <c r="D147" s="31">
        <v>40.651758999999998</v>
      </c>
      <c r="E147" s="31"/>
      <c r="F147" s="31">
        <v>536.81433200000004</v>
      </c>
      <c r="G147" s="31">
        <v>766.40275599999995</v>
      </c>
      <c r="H147" s="31"/>
      <c r="I147" s="31">
        <v>94.717639999999989</v>
      </c>
      <c r="J147" s="31"/>
      <c r="K147" s="31"/>
      <c r="L147" s="30">
        <f t="shared" si="4"/>
        <v>180.31363700000051</v>
      </c>
      <c r="M147" s="31">
        <v>9692.3787787800011</v>
      </c>
      <c r="N147" s="29">
        <v>1</v>
      </c>
      <c r="O147" s="38">
        <v>0.99999796698969612</v>
      </c>
      <c r="Q147" s="24"/>
    </row>
    <row r="148" spans="1:17" ht="33.75" x14ac:dyDescent="0.25">
      <c r="A148">
        <v>31</v>
      </c>
      <c r="B148" s="7" t="s">
        <v>10</v>
      </c>
      <c r="C148" s="31">
        <v>8076.7613707100008</v>
      </c>
      <c r="D148" s="31">
        <v>40.668256</v>
      </c>
      <c r="E148" s="31"/>
      <c r="F148" s="31">
        <v>537.03102200000001</v>
      </c>
      <c r="G148" s="31">
        <v>766.72383800000011</v>
      </c>
      <c r="H148" s="31"/>
      <c r="I148" s="31">
        <v>94.753546</v>
      </c>
      <c r="J148" s="31"/>
      <c r="K148" s="31"/>
      <c r="L148" s="30">
        <f t="shared" si="4"/>
        <v>180.41334000000066</v>
      </c>
      <c r="M148" s="31">
        <v>9696.3513727100017</v>
      </c>
      <c r="N148" s="29">
        <v>1</v>
      </c>
      <c r="O148" s="38">
        <v>0.99958829690490314</v>
      </c>
      <c r="Q148" s="24"/>
    </row>
    <row r="149" spans="1:17" x14ac:dyDescent="0.25">
      <c r="A149">
        <v>111</v>
      </c>
      <c r="B149" s="7" t="s">
        <v>11</v>
      </c>
      <c r="C149" s="31">
        <v>8072.7700752399996</v>
      </c>
      <c r="D149" s="31">
        <v>40.648368999999995</v>
      </c>
      <c r="E149" s="31"/>
      <c r="F149" s="31">
        <v>536.76905799999997</v>
      </c>
      <c r="G149" s="31">
        <v>766.33596899999998</v>
      </c>
      <c r="H149" s="31"/>
      <c r="I149" s="31">
        <v>94.70837499999999</v>
      </c>
      <c r="J149" s="31"/>
      <c r="K149" s="31"/>
      <c r="L149" s="30">
        <f t="shared" si="4"/>
        <v>180.30472499999854</v>
      </c>
      <c r="M149" s="31">
        <v>9691.536571239998</v>
      </c>
      <c r="N149" s="29">
        <v>1</v>
      </c>
      <c r="O149" s="38">
        <v>1.0000848800335369</v>
      </c>
      <c r="Q149" s="24"/>
    </row>
    <row r="150" spans="1:17" ht="22.5" x14ac:dyDescent="0.25">
      <c r="A150">
        <v>140</v>
      </c>
      <c r="B150" s="7" t="s">
        <v>12</v>
      </c>
      <c r="C150" s="31">
        <v>8072.89248916</v>
      </c>
      <c r="D150" s="31">
        <v>40.648820999999998</v>
      </c>
      <c r="E150" s="31"/>
      <c r="F150" s="31">
        <v>536.77783599999998</v>
      </c>
      <c r="G150" s="31">
        <v>766.34526499999993</v>
      </c>
      <c r="H150" s="31"/>
      <c r="I150" s="31">
        <v>94.709086999999982</v>
      </c>
      <c r="J150" s="31"/>
      <c r="K150" s="31"/>
      <c r="L150" s="30">
        <f t="shared" si="4"/>
        <v>180.30615599999985</v>
      </c>
      <c r="M150" s="31">
        <v>9691.6796541599997</v>
      </c>
      <c r="N150" s="29">
        <v>1</v>
      </c>
      <c r="O150" s="38">
        <v>1.0000700810393131</v>
      </c>
      <c r="Q150" s="24"/>
    </row>
    <row r="151" spans="1:17" x14ac:dyDescent="0.25">
      <c r="A151">
        <v>5745</v>
      </c>
      <c r="B151" s="7" t="s">
        <v>8</v>
      </c>
      <c r="C151" s="31">
        <v>161.49397599999998</v>
      </c>
      <c r="D151" s="31">
        <v>117.99430799999999</v>
      </c>
      <c r="E151" s="31">
        <f>M151-C151-D151</f>
        <v>1626.5975779999999</v>
      </c>
      <c r="F151" s="31"/>
      <c r="G151" s="31"/>
      <c r="H151" s="31"/>
      <c r="I151" s="31"/>
      <c r="J151" s="31"/>
      <c r="K151" s="31"/>
      <c r="L151" s="30">
        <f t="shared" si="4"/>
        <v>0</v>
      </c>
      <c r="M151" s="31">
        <v>1906.0858619999999</v>
      </c>
      <c r="N151" s="29">
        <v>1</v>
      </c>
      <c r="O151" s="38">
        <v>1</v>
      </c>
      <c r="Q151" s="24"/>
    </row>
    <row r="152" spans="1:17" s="17" customFormat="1" ht="22.5" x14ac:dyDescent="0.25">
      <c r="A152" s="17">
        <v>3</v>
      </c>
      <c r="B152" s="7" t="s">
        <v>55</v>
      </c>
      <c r="C152" s="33">
        <v>61351.304601999997</v>
      </c>
      <c r="D152" s="33">
        <v>7344.7602339999994</v>
      </c>
      <c r="E152" s="33">
        <v>18861.362399999998</v>
      </c>
      <c r="F152" s="33">
        <v>61634.64444299999</v>
      </c>
      <c r="G152" s="33">
        <v>35571.497626999997</v>
      </c>
      <c r="H152" s="33"/>
      <c r="I152" s="33"/>
      <c r="J152" s="33">
        <v>19.245747999999999</v>
      </c>
      <c r="K152" s="33"/>
      <c r="L152" s="30">
        <f t="shared" si="4"/>
        <v>1349.5399490000284</v>
      </c>
      <c r="M152" s="33">
        <v>186132.355003</v>
      </c>
      <c r="N152" s="23">
        <v>1</v>
      </c>
      <c r="O152" s="37">
        <v>0.32638763958593248</v>
      </c>
      <c r="Q152" s="24"/>
    </row>
    <row r="153" spans="1:17" s="17" customFormat="1" ht="22.5" x14ac:dyDescent="0.25">
      <c r="A153" s="17">
        <v>61</v>
      </c>
      <c r="B153" s="7" t="s">
        <v>56</v>
      </c>
      <c r="C153" s="33">
        <v>28083.892984999999</v>
      </c>
      <c r="D153" s="33">
        <v>3362.1037299999998</v>
      </c>
      <c r="E153" s="33">
        <v>18861.362399999998</v>
      </c>
      <c r="F153" s="33">
        <v>28213.593939999999</v>
      </c>
      <c r="G153" s="33">
        <v>16283.096081</v>
      </c>
      <c r="H153" s="33"/>
      <c r="I153" s="33"/>
      <c r="J153" s="33">
        <v>8.8099349999999994</v>
      </c>
      <c r="K153" s="33"/>
      <c r="L153" s="30">
        <f t="shared" si="4"/>
        <v>617.77532599998926</v>
      </c>
      <c r="M153" s="33">
        <v>95430.634396999987</v>
      </c>
      <c r="N153" s="23">
        <v>1</v>
      </c>
      <c r="O153" s="37">
        <v>0.66680841432193638</v>
      </c>
      <c r="Q153" s="24"/>
    </row>
    <row r="154" spans="1:17" s="17" customFormat="1" ht="33.75" x14ac:dyDescent="0.25">
      <c r="A154" s="17">
        <v>3200</v>
      </c>
      <c r="B154" s="7" t="s">
        <v>57</v>
      </c>
      <c r="C154" s="33">
        <v>14188.967042</v>
      </c>
      <c r="D154" s="33">
        <v>1698.6539779999998</v>
      </c>
      <c r="E154" s="33">
        <v>18861.362399999998</v>
      </c>
      <c r="F154" s="33">
        <v>14254.498987999998</v>
      </c>
      <c r="G154" s="33">
        <v>8226.766391000001</v>
      </c>
      <c r="H154" s="33"/>
      <c r="I154" s="33"/>
      <c r="J154" s="33">
        <v>4.4507490000000001</v>
      </c>
      <c r="K154" s="33"/>
      <c r="L154" s="30">
        <f t="shared" si="4"/>
        <v>312.09275700000728</v>
      </c>
      <c r="M154" s="33">
        <v>57546.79230500001</v>
      </c>
      <c r="N154" s="23">
        <v>1</v>
      </c>
      <c r="O154" s="37">
        <v>1.0134274677014943</v>
      </c>
      <c r="Q154" s="24"/>
    </row>
    <row r="155" spans="1:17" s="17" customFormat="1" ht="33.75" x14ac:dyDescent="0.25">
      <c r="A155" s="17">
        <v>9199</v>
      </c>
      <c r="B155" s="7" t="s">
        <v>58</v>
      </c>
      <c r="C155" s="33">
        <v>14739.768544999999</v>
      </c>
      <c r="D155" s="33">
        <v>1764.5924849999999</v>
      </c>
      <c r="E155" s="33">
        <v>18861.362399999998</v>
      </c>
      <c r="F155" s="33">
        <v>14807.837575</v>
      </c>
      <c r="G155" s="33">
        <v>8546.1196130000008</v>
      </c>
      <c r="H155" s="33"/>
      <c r="I155" s="33"/>
      <c r="J155" s="33">
        <v>4.6239780000000001</v>
      </c>
      <c r="K155" s="33"/>
      <c r="L155" s="30">
        <f t="shared" si="4"/>
        <v>324.23980800000169</v>
      </c>
      <c r="M155" s="33">
        <v>59048.544404</v>
      </c>
      <c r="N155" s="23">
        <v>1</v>
      </c>
      <c r="O155" s="37">
        <v>0.98700705645255471</v>
      </c>
      <c r="Q155" s="24"/>
    </row>
    <row r="156" spans="1:17" s="17" customFormat="1" ht="33.75" x14ac:dyDescent="0.25">
      <c r="A156" s="17">
        <v>22</v>
      </c>
      <c r="B156" s="7" t="s">
        <v>59</v>
      </c>
      <c r="C156" s="33">
        <v>16517.662944</v>
      </c>
      <c r="D156" s="33">
        <v>1977.435352</v>
      </c>
      <c r="E156" s="33">
        <v>18861.362399999998</v>
      </c>
      <c r="F156" s="33">
        <v>16593.946812999999</v>
      </c>
      <c r="G156" s="33">
        <v>9576.9435689999991</v>
      </c>
      <c r="H156" s="33"/>
      <c r="I156" s="33"/>
      <c r="J156" s="33">
        <v>5.182023</v>
      </c>
      <c r="K156" s="33"/>
      <c r="L156" s="30">
        <f t="shared" si="4"/>
        <v>363.33201099999252</v>
      </c>
      <c r="M156" s="33">
        <v>63895.865111999992</v>
      </c>
      <c r="N156" s="23">
        <v>1</v>
      </c>
      <c r="O156" s="37">
        <v>1.1043320233056524</v>
      </c>
      <c r="Q156" s="24"/>
    </row>
    <row r="157" spans="1:17" s="17" customFormat="1" ht="33.75" x14ac:dyDescent="0.25">
      <c r="A157" s="17">
        <v>88</v>
      </c>
      <c r="B157" s="7" t="s">
        <v>60</v>
      </c>
      <c r="C157" s="33">
        <v>16517.662944</v>
      </c>
      <c r="D157" s="33">
        <v>1977.435352</v>
      </c>
      <c r="E157" s="33">
        <v>18861.362399999998</v>
      </c>
      <c r="F157" s="33">
        <v>16594.216812999999</v>
      </c>
      <c r="G157" s="33">
        <v>9576.9435689999991</v>
      </c>
      <c r="H157" s="33"/>
      <c r="I157" s="33"/>
      <c r="J157" s="33">
        <v>5.182023</v>
      </c>
      <c r="K157" s="33"/>
      <c r="L157" s="30">
        <f t="shared" si="4"/>
        <v>363.33201099999616</v>
      </c>
      <c r="M157" s="33">
        <v>63896.135111999996</v>
      </c>
      <c r="N157" s="23">
        <v>1</v>
      </c>
      <c r="O157" s="37">
        <v>1.1063389025970045</v>
      </c>
      <c r="Q157" s="24"/>
    </row>
    <row r="158" spans="1:17" s="17" customFormat="1" ht="33.75" x14ac:dyDescent="0.25">
      <c r="A158" s="17">
        <v>9</v>
      </c>
      <c r="B158" s="7" t="s">
        <v>61</v>
      </c>
      <c r="C158" s="33">
        <v>17304.209280999999</v>
      </c>
      <c r="D158" s="33">
        <v>2071.5989589999999</v>
      </c>
      <c r="E158" s="33">
        <v>18861.362399999998</v>
      </c>
      <c r="F158" s="33">
        <v>17384.122908999998</v>
      </c>
      <c r="G158" s="33">
        <v>10032.982360999998</v>
      </c>
      <c r="H158" s="33"/>
      <c r="I158" s="33"/>
      <c r="J158" s="33">
        <v>5.4282560000000002</v>
      </c>
      <c r="K158" s="33"/>
      <c r="L158" s="30">
        <f t="shared" si="4"/>
        <v>380.63732799999269</v>
      </c>
      <c r="M158" s="33">
        <v>66040.341493999993</v>
      </c>
      <c r="N158" s="23">
        <v>1</v>
      </c>
      <c r="O158" s="37">
        <v>0.85705704603514721</v>
      </c>
      <c r="Q158" s="24"/>
    </row>
    <row r="159" spans="1:17" s="17" customFormat="1" ht="33.75" x14ac:dyDescent="0.25">
      <c r="A159" s="17">
        <v>62</v>
      </c>
      <c r="B159" s="7" t="s">
        <v>62</v>
      </c>
      <c r="C159" s="33">
        <v>15299.770767999998</v>
      </c>
      <c r="D159" s="33">
        <v>1831.6347799999999</v>
      </c>
      <c r="E159" s="33">
        <v>18861.362399999998</v>
      </c>
      <c r="F159" s="33">
        <v>15370.427554999998</v>
      </c>
      <c r="G159" s="33">
        <v>8870.8098429999991</v>
      </c>
      <c r="H159" s="33"/>
      <c r="I159" s="33"/>
      <c r="J159" s="33">
        <v>4.7996819999999998</v>
      </c>
      <c r="K159" s="33"/>
      <c r="L159" s="30">
        <f t="shared" si="4"/>
        <v>336.56225900000283</v>
      </c>
      <c r="M159" s="33">
        <v>60575.367287000001</v>
      </c>
      <c r="N159" s="23">
        <v>1</v>
      </c>
      <c r="O159" s="37">
        <v>1.0218774193596083</v>
      </c>
      <c r="Q159" s="24"/>
    </row>
    <row r="160" spans="1:17" s="17" customFormat="1" ht="33.75" x14ac:dyDescent="0.25">
      <c r="A160" s="17">
        <v>3</v>
      </c>
      <c r="B160" s="7" t="s">
        <v>63</v>
      </c>
      <c r="C160" s="33">
        <v>16517.668538999998</v>
      </c>
      <c r="D160" s="33">
        <v>1977.4363599999999</v>
      </c>
      <c r="E160" s="33">
        <v>18861.362399999998</v>
      </c>
      <c r="F160" s="33">
        <v>16593.952353000001</v>
      </c>
      <c r="G160" s="33">
        <v>9576.9463770000002</v>
      </c>
      <c r="H160" s="33"/>
      <c r="I160" s="33"/>
      <c r="J160" s="33">
        <v>5.182023</v>
      </c>
      <c r="K160" s="33"/>
      <c r="L160" s="30">
        <f t="shared" si="4"/>
        <v>363.34201100000183</v>
      </c>
      <c r="M160" s="33">
        <v>63895.890062999999</v>
      </c>
      <c r="N160" s="23">
        <v>1</v>
      </c>
      <c r="O160" s="37">
        <v>1.10594092875654</v>
      </c>
      <c r="Q160" s="24"/>
    </row>
    <row r="161" spans="1:17" s="17" customFormat="1" ht="33.75" x14ac:dyDescent="0.25">
      <c r="A161" s="17">
        <v>30</v>
      </c>
      <c r="B161" s="7" t="s">
        <v>64</v>
      </c>
      <c r="C161" s="33">
        <v>21472.962985999999</v>
      </c>
      <c r="D161" s="33">
        <v>2570.6672639999997</v>
      </c>
      <c r="E161" s="33">
        <v>18861.362399999998</v>
      </c>
      <c r="F161" s="33">
        <v>21572.134394999997</v>
      </c>
      <c r="G161" s="33">
        <v>12450.027845999999</v>
      </c>
      <c r="H161" s="33"/>
      <c r="I161" s="33"/>
      <c r="J161" s="33">
        <v>6.7361360000000001</v>
      </c>
      <c r="K161" s="33"/>
      <c r="L161" s="30">
        <f t="shared" si="4"/>
        <v>472.34742099999266</v>
      </c>
      <c r="M161" s="33">
        <v>77406.238447999989</v>
      </c>
      <c r="N161" s="23">
        <v>1</v>
      </c>
      <c r="O161" s="37">
        <v>1.0164843503260685</v>
      </c>
      <c r="Q161" s="24"/>
    </row>
    <row r="162" spans="1:17" s="17" customFormat="1" ht="33.75" x14ac:dyDescent="0.25">
      <c r="A162" s="17">
        <v>119</v>
      </c>
      <c r="B162" s="7" t="s">
        <v>65</v>
      </c>
      <c r="C162" s="33">
        <v>16101.251487</v>
      </c>
      <c r="D162" s="33">
        <v>1927.5847679999997</v>
      </c>
      <c r="E162" s="33">
        <v>18861.362399999998</v>
      </c>
      <c r="F162" s="33">
        <v>16175.608383999999</v>
      </c>
      <c r="G162" s="33">
        <v>9335.5092409999997</v>
      </c>
      <c r="H162" s="33"/>
      <c r="I162" s="33"/>
      <c r="J162" s="33">
        <v>5.0508639999999998</v>
      </c>
      <c r="K162" s="33"/>
      <c r="L162" s="30">
        <f t="shared" si="4"/>
        <v>354.17411399999838</v>
      </c>
      <c r="M162" s="33">
        <v>62760.541257999997</v>
      </c>
      <c r="N162" s="23">
        <v>1</v>
      </c>
      <c r="O162" s="37">
        <v>1.2826208695218837</v>
      </c>
      <c r="Q162" s="24"/>
    </row>
    <row r="163" spans="1:17" s="17" customFormat="1" ht="33.75" x14ac:dyDescent="0.25">
      <c r="A163" s="17">
        <v>31</v>
      </c>
      <c r="B163" s="7" t="s">
        <v>66</v>
      </c>
      <c r="C163" s="33">
        <v>29229.414034999998</v>
      </c>
      <c r="D163" s="33">
        <v>3499.241841</v>
      </c>
      <c r="E163" s="33">
        <v>18861.362399999998</v>
      </c>
      <c r="F163" s="33">
        <v>29364.401221</v>
      </c>
      <c r="G163" s="33">
        <v>16947.219830999999</v>
      </c>
      <c r="H163" s="33"/>
      <c r="I163" s="33"/>
      <c r="J163" s="33">
        <v>9.1687659999999997</v>
      </c>
      <c r="K163" s="33"/>
      <c r="L163" s="30">
        <f t="shared" si="4"/>
        <v>642.96624000000043</v>
      </c>
      <c r="M163" s="33">
        <v>98553.774333999987</v>
      </c>
      <c r="N163" s="23">
        <v>1</v>
      </c>
      <c r="O163" s="37">
        <v>2.3058063634362775</v>
      </c>
      <c r="Q163" s="24"/>
    </row>
    <row r="164" spans="1:17" s="17" customFormat="1" ht="45" x14ac:dyDescent="0.25">
      <c r="A164" s="17">
        <v>117</v>
      </c>
      <c r="B164" s="7" t="s">
        <v>67</v>
      </c>
      <c r="C164" s="33">
        <v>105232.95763399999</v>
      </c>
      <c r="D164" s="33">
        <v>5655.0357109999995</v>
      </c>
      <c r="E164" s="33"/>
      <c r="F164" s="33">
        <v>4540.6501359999993</v>
      </c>
      <c r="G164" s="33">
        <v>7643.1311129999995</v>
      </c>
      <c r="H164" s="33"/>
      <c r="I164" s="33">
        <v>1436.147712</v>
      </c>
      <c r="J164" s="33">
        <v>158.63450799999998</v>
      </c>
      <c r="K164" s="33"/>
      <c r="L164" s="30">
        <f t="shared" si="4"/>
        <v>1282.2290009999897</v>
      </c>
      <c r="M164" s="33">
        <v>125948.78581499998</v>
      </c>
      <c r="N164" s="23">
        <v>1</v>
      </c>
      <c r="O164" s="37">
        <v>0.9999989311654105</v>
      </c>
      <c r="Q164" s="24"/>
    </row>
    <row r="165" spans="1:17" s="17" customFormat="1" ht="45" x14ac:dyDescent="0.25">
      <c r="A165" s="17">
        <v>117</v>
      </c>
      <c r="B165" s="7" t="s">
        <v>68</v>
      </c>
      <c r="C165" s="33">
        <v>105232.95763399999</v>
      </c>
      <c r="D165" s="33">
        <v>5655.0357109999995</v>
      </c>
      <c r="E165" s="33"/>
      <c r="F165" s="33">
        <v>4540.6501359999993</v>
      </c>
      <c r="G165" s="33">
        <v>7643.1311129999995</v>
      </c>
      <c r="H165" s="33"/>
      <c r="I165" s="33">
        <v>1436.147712</v>
      </c>
      <c r="J165" s="33">
        <v>158.63450799999998</v>
      </c>
      <c r="K165" s="33"/>
      <c r="L165" s="30">
        <f t="shared" si="4"/>
        <v>1282.2290009999897</v>
      </c>
      <c r="M165" s="33">
        <v>125948.78581499998</v>
      </c>
      <c r="N165" s="23">
        <v>1</v>
      </c>
      <c r="O165" s="37">
        <v>0.9999989311654105</v>
      </c>
      <c r="Q165" s="24"/>
    </row>
    <row r="166" spans="1:17" s="17" customFormat="1" ht="45" x14ac:dyDescent="0.25">
      <c r="A166" s="17">
        <v>117</v>
      </c>
      <c r="B166" s="7" t="s">
        <v>69</v>
      </c>
      <c r="C166" s="33">
        <v>105232.95763399999</v>
      </c>
      <c r="D166" s="33">
        <v>5655.0357109999995</v>
      </c>
      <c r="E166" s="33"/>
      <c r="F166" s="33">
        <v>4540.6501359999993</v>
      </c>
      <c r="G166" s="33">
        <v>7643.1311129999995</v>
      </c>
      <c r="H166" s="33"/>
      <c r="I166" s="33">
        <v>1436.147712</v>
      </c>
      <c r="J166" s="33">
        <v>158.63450799999998</v>
      </c>
      <c r="K166" s="33"/>
      <c r="L166" s="30">
        <f t="shared" si="4"/>
        <v>1282.2290009999897</v>
      </c>
      <c r="M166" s="33">
        <v>125948.78581499998</v>
      </c>
      <c r="N166" s="23">
        <v>1</v>
      </c>
      <c r="O166" s="37">
        <v>0.9999989311654105</v>
      </c>
      <c r="Q166" s="24"/>
    </row>
    <row r="167" spans="1:17" s="17" customFormat="1" ht="45" x14ac:dyDescent="0.25">
      <c r="A167" s="17">
        <v>117</v>
      </c>
      <c r="B167" s="7" t="s">
        <v>70</v>
      </c>
      <c r="C167" s="33">
        <v>105232.95763399999</v>
      </c>
      <c r="D167" s="33">
        <v>5655.0357109999995</v>
      </c>
      <c r="E167" s="33"/>
      <c r="F167" s="33">
        <v>4540.6501359999993</v>
      </c>
      <c r="G167" s="33">
        <v>7643.1311129999995</v>
      </c>
      <c r="H167" s="33"/>
      <c r="I167" s="33">
        <v>1436.147712</v>
      </c>
      <c r="J167" s="33">
        <v>158.63450799999998</v>
      </c>
      <c r="K167" s="33"/>
      <c r="L167" s="30">
        <f t="shared" si="4"/>
        <v>1282.2290009999897</v>
      </c>
      <c r="M167" s="33">
        <v>125948.78581499998</v>
      </c>
      <c r="N167" s="23">
        <v>1</v>
      </c>
      <c r="O167" s="37">
        <v>0.9999989311654105</v>
      </c>
      <c r="Q167" s="24"/>
    </row>
    <row r="168" spans="1:17" s="17" customFormat="1" ht="22.5" x14ac:dyDescent="0.25">
      <c r="A168" s="17">
        <v>200</v>
      </c>
      <c r="B168" s="7" t="s">
        <v>71</v>
      </c>
      <c r="C168" s="34">
        <v>5612.0451130000001</v>
      </c>
      <c r="D168" s="34">
        <v>163.46099099999998</v>
      </c>
      <c r="E168" s="34"/>
      <c r="F168" s="34">
        <v>225.65687699999998</v>
      </c>
      <c r="G168" s="34">
        <v>285.33942000000002</v>
      </c>
      <c r="H168" s="34"/>
      <c r="I168" s="34">
        <v>30.011950999999996</v>
      </c>
      <c r="J168" s="34">
        <v>28.554326</v>
      </c>
      <c r="K168" s="34"/>
      <c r="L168" s="30">
        <f t="shared" si="4"/>
        <v>22.548942999999344</v>
      </c>
      <c r="M168" s="33">
        <v>6367.6176209999994</v>
      </c>
      <c r="N168" s="23">
        <v>1</v>
      </c>
      <c r="O168" s="37">
        <v>0.99999076972744738</v>
      </c>
      <c r="Q168" s="24"/>
    </row>
    <row r="169" spans="1:17" s="17" customFormat="1" ht="45" x14ac:dyDescent="0.25">
      <c r="A169" s="17">
        <v>800</v>
      </c>
      <c r="B169" s="7" t="s">
        <v>41</v>
      </c>
      <c r="C169" s="34">
        <v>5611.9725199999993</v>
      </c>
      <c r="D169" s="34">
        <v>163.45963499999999</v>
      </c>
      <c r="E169" s="34"/>
      <c r="F169" s="34">
        <v>225.65572300000002</v>
      </c>
      <c r="G169" s="34">
        <v>284.75579499999998</v>
      </c>
      <c r="H169" s="34"/>
      <c r="I169" s="34">
        <v>30.010639999999995</v>
      </c>
      <c r="J169" s="34">
        <v>28.554326</v>
      </c>
      <c r="K169" s="34"/>
      <c r="L169" s="30">
        <f t="shared" si="4"/>
        <v>23.124300999999864</v>
      </c>
      <c r="M169" s="33">
        <v>6367.5329399999991</v>
      </c>
      <c r="N169" s="23">
        <v>1</v>
      </c>
      <c r="O169" s="37">
        <v>1.0000040684758276</v>
      </c>
      <c r="Q169" s="24"/>
    </row>
    <row r="170" spans="1:17" s="17" customFormat="1" ht="33.75" x14ac:dyDescent="0.25">
      <c r="A170" s="17">
        <v>40</v>
      </c>
      <c r="B170" s="7" t="s">
        <v>42</v>
      </c>
      <c r="C170" s="34">
        <v>5611.7547429999995</v>
      </c>
      <c r="D170" s="34">
        <v>163.45556699999997</v>
      </c>
      <c r="E170" s="34"/>
      <c r="F170" s="34">
        <v>225.64694699999998</v>
      </c>
      <c r="G170" s="34">
        <v>284.75140799999997</v>
      </c>
      <c r="H170" s="34"/>
      <c r="I170" s="34">
        <v>30.009957</v>
      </c>
      <c r="J170" s="34">
        <v>28.553089</v>
      </c>
      <c r="K170" s="34"/>
      <c r="L170" s="30">
        <f t="shared" si="4"/>
        <v>23.124183999999886</v>
      </c>
      <c r="M170" s="33">
        <v>6367.2958949999993</v>
      </c>
      <c r="N170" s="23">
        <v>1</v>
      </c>
      <c r="O170" s="37">
        <v>1.0000412971468868</v>
      </c>
      <c r="Q170" s="24"/>
    </row>
    <row r="171" spans="1:17" x14ac:dyDescent="0.25">
      <c r="B171" s="8"/>
      <c r="C171" s="9"/>
      <c r="D171" s="9"/>
      <c r="E171" s="9"/>
      <c r="F171" s="10"/>
      <c r="G171" s="10"/>
      <c r="H171" s="10"/>
      <c r="I171" s="10"/>
      <c r="J171" s="10"/>
      <c r="K171" s="10"/>
      <c r="L171" s="10"/>
      <c r="M171" s="10"/>
      <c r="N171" s="9"/>
      <c r="O171" s="9"/>
    </row>
    <row r="172" spans="1:17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7" x14ac:dyDescent="0.25">
      <c r="B173" s="47" t="s">
        <v>43</v>
      </c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</row>
    <row r="174" spans="1:17" x14ac:dyDescent="0.25">
      <c r="B174" s="47" t="s">
        <v>44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</row>
    <row r="175" spans="1:17" x14ac:dyDescent="0.25">
      <c r="B175" s="45" t="s">
        <v>45</v>
      </c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</row>
    <row r="176" spans="1:17" x14ac:dyDescent="0.25">
      <c r="B176" s="45" t="s">
        <v>46</v>
      </c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</row>
    <row r="177" spans="2:15" x14ac:dyDescent="0.25">
      <c r="B177" s="45" t="s">
        <v>47</v>
      </c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</row>
    <row r="178" spans="2:15" x14ac:dyDescent="0.25">
      <c r="B178" s="45" t="s">
        <v>48</v>
      </c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</row>
    <row r="179" spans="2:15" x14ac:dyDescent="0.25">
      <c r="B179" s="45" t="s">
        <v>49</v>
      </c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</row>
    <row r="180" spans="2:15" x14ac:dyDescent="0.25">
      <c r="B180" s="45" t="s">
        <v>50</v>
      </c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</row>
    <row r="181" spans="2:15" x14ac:dyDescent="0.25">
      <c r="B181" s="46" t="s">
        <v>51</v>
      </c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</row>
    <row r="182" spans="2:15" x14ac:dyDescent="0.25">
      <c r="B182" s="45" t="s">
        <v>52</v>
      </c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</row>
    <row r="183" spans="2:15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2:15" x14ac:dyDescent="0.25">
      <c r="B184" s="1" t="s">
        <v>53</v>
      </c>
      <c r="C184" s="1"/>
      <c r="D184" s="1"/>
      <c r="E184" s="1"/>
      <c r="F184" s="1"/>
    </row>
    <row r="185" spans="2:15" x14ac:dyDescent="0.25">
      <c r="B185" s="1" t="s">
        <v>54</v>
      </c>
      <c r="C185" s="1"/>
      <c r="D185" s="1"/>
      <c r="E185" s="1"/>
      <c r="F185" s="1"/>
    </row>
    <row r="187" spans="2:15" x14ac:dyDescent="0.25">
      <c r="M187" s="15"/>
    </row>
  </sheetData>
  <mergeCells count="22">
    <mergeCell ref="B179:O179"/>
    <mergeCell ref="B180:O180"/>
    <mergeCell ref="B181:O181"/>
    <mergeCell ref="B182:O182"/>
    <mergeCell ref="B173:O173"/>
    <mergeCell ref="B174:O174"/>
    <mergeCell ref="B175:O175"/>
    <mergeCell ref="B176:O176"/>
    <mergeCell ref="B177:O177"/>
    <mergeCell ref="B178:O178"/>
    <mergeCell ref="B118:B119"/>
    <mergeCell ref="C118:E118"/>
    <mergeCell ref="F118:L118"/>
    <mergeCell ref="L1:O1"/>
    <mergeCell ref="B2:O2"/>
    <mergeCell ref="C3:M3"/>
    <mergeCell ref="B6:B7"/>
    <mergeCell ref="C6:E6"/>
    <mergeCell ref="F6:L6"/>
    <mergeCell ref="B62:B63"/>
    <mergeCell ref="C62:E62"/>
    <mergeCell ref="F62:L62"/>
  </mergeCells>
  <pageMargins left="0.70866141732283472" right="0.70866141732283472" top="0" bottom="0" header="0.31496062992125984" footer="0.31496062992125984"/>
  <pageSetup paperSize="9" scale="64" fitToHeight="0" orientation="landscape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2020-02-13T09:19:56Z</dcterms:modified>
</cp:coreProperties>
</file>